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2300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11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0" i="8" l="1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C55" i="8"/>
  <c r="C54" i="8"/>
  <c r="C53" i="8"/>
  <c r="C51" i="8"/>
  <c r="C50" i="8"/>
  <c r="C48" i="8"/>
  <c r="C49" i="8"/>
  <c r="C47" i="8"/>
  <c r="C41" i="8"/>
  <c r="C17" i="8"/>
  <c r="E47" i="8" l="1"/>
  <c r="E46" i="8" s="1"/>
  <c r="E40" i="8"/>
  <c r="B47" i="8"/>
  <c r="B46" i="8" s="1"/>
  <c r="B40" i="8"/>
  <c r="D15" i="8"/>
  <c r="B10" i="8"/>
  <c r="C20" i="8"/>
  <c r="D20" i="8" s="1"/>
  <c r="C21" i="8"/>
  <c r="D21" i="8" s="1"/>
  <c r="C22" i="8"/>
  <c r="D22" i="8" s="1"/>
  <c r="C23" i="8"/>
  <c r="D23" i="8" s="1"/>
  <c r="C25" i="8"/>
  <c r="D25" i="8" s="1"/>
  <c r="C19" i="8"/>
  <c r="D19" i="8" s="1"/>
  <c r="B17" i="8"/>
  <c r="D17" i="8" s="1"/>
  <c r="E17" i="8"/>
  <c r="E16" i="8" s="1"/>
  <c r="C11" i="8"/>
  <c r="D11" i="8" s="1"/>
  <c r="C13" i="8"/>
  <c r="D13" i="8" s="1"/>
  <c r="C15" i="8"/>
  <c r="D18" i="8"/>
  <c r="E10" i="8"/>
  <c r="F20" i="3"/>
  <c r="C31" i="8"/>
  <c r="D31" i="8" s="1"/>
  <c r="C32" i="8"/>
  <c r="D32" i="8" s="1"/>
  <c r="C30" i="8"/>
  <c r="D30" i="8" s="1"/>
  <c r="C62" i="8"/>
  <c r="D62" i="8" s="1"/>
  <c r="C63" i="8"/>
  <c r="D63" i="8" s="1"/>
  <c r="B60" i="8"/>
  <c r="E60" i="8"/>
  <c r="E29" i="8"/>
  <c r="B29" i="8"/>
  <c r="E10" i="3"/>
  <c r="E16" i="3"/>
  <c r="E15" i="3"/>
  <c r="E13" i="3"/>
  <c r="E12" i="3"/>
  <c r="E27" i="3"/>
  <c r="E36" i="3"/>
  <c r="E35" i="3"/>
  <c r="E33" i="3"/>
  <c r="E30" i="3"/>
  <c r="E31" i="3"/>
  <c r="E29" i="3"/>
  <c r="G8" i="10"/>
  <c r="G11" i="10"/>
  <c r="G12" i="10"/>
  <c r="C10" i="8" l="1"/>
  <c r="C29" i="8"/>
  <c r="D29" i="8" s="1"/>
  <c r="C61" i="8"/>
  <c r="B24" i="8"/>
  <c r="B16" i="8"/>
  <c r="E14" i="8"/>
  <c r="B14" i="8"/>
  <c r="E12" i="8"/>
  <c r="B12" i="8"/>
  <c r="B11" i="5"/>
  <c r="E12" i="5"/>
  <c r="E11" i="5" s="1"/>
  <c r="B12" i="5"/>
  <c r="C12" i="8" l="1"/>
  <c r="D12" i="8" s="1"/>
  <c r="C14" i="8"/>
  <c r="D14" i="8" s="1"/>
  <c r="D61" i="8"/>
  <c r="C60" i="8"/>
  <c r="D60" i="8" s="1"/>
  <c r="G34" i="3" l="1"/>
  <c r="I10" i="10" l="1"/>
  <c r="G35" i="3"/>
  <c r="G39" i="3"/>
  <c r="E42" i="8" l="1"/>
  <c r="C52" i="8"/>
  <c r="C46" i="8" l="1"/>
  <c r="B54" i="8"/>
  <c r="B44" i="8"/>
  <c r="B42" i="8"/>
  <c r="E54" i="8"/>
  <c r="D35" i="3"/>
  <c r="D39" i="3"/>
  <c r="E37" i="3"/>
  <c r="F36" i="3"/>
  <c r="D20" i="3"/>
  <c r="E18" i="3"/>
  <c r="G17" i="3"/>
  <c r="D17" i="3"/>
  <c r="E17" i="3" s="1"/>
  <c r="B9" i="8" l="1"/>
  <c r="C14" i="5"/>
  <c r="D14" i="5" s="1"/>
  <c r="C43" i="8"/>
  <c r="C45" i="8"/>
  <c r="D10" i="8"/>
  <c r="F29" i="3"/>
  <c r="F30" i="3"/>
  <c r="F31" i="3"/>
  <c r="F33" i="3"/>
  <c r="E39" i="3"/>
  <c r="F39" i="3" s="1"/>
  <c r="E40" i="3"/>
  <c r="F12" i="3"/>
  <c r="E14" i="3"/>
  <c r="F14" i="3" s="1"/>
  <c r="F15" i="3"/>
  <c r="F16" i="3"/>
  <c r="E21" i="3"/>
  <c r="E11" i="3" l="1"/>
  <c r="F13" i="3"/>
  <c r="D13" i="5"/>
  <c r="D12" i="5" s="1"/>
  <c r="G34" i="10"/>
  <c r="H34" i="10" s="1"/>
  <c r="G35" i="10"/>
  <c r="G33" i="10"/>
  <c r="H33" i="10" s="1"/>
  <c r="G26" i="10"/>
  <c r="H26" i="10" s="1"/>
  <c r="G19" i="10"/>
  <c r="G18" i="10"/>
  <c r="H8" i="10"/>
  <c r="G9" i="10"/>
  <c r="H11" i="10"/>
  <c r="H12" i="10"/>
  <c r="E10" i="5" l="1"/>
  <c r="B39" i="8"/>
  <c r="C42" i="8"/>
  <c r="E44" i="8"/>
  <c r="E39" i="8" s="1"/>
  <c r="F35" i="3"/>
  <c r="D28" i="3"/>
  <c r="D27" i="3" s="1"/>
  <c r="G20" i="3"/>
  <c r="E20" i="3" s="1"/>
  <c r="G11" i="3"/>
  <c r="G10" i="3" s="1"/>
  <c r="D11" i="3"/>
  <c r="D10" i="3" s="1"/>
  <c r="B10" i="5" l="1"/>
  <c r="C10" i="5" s="1"/>
  <c r="D10" i="5" s="1"/>
  <c r="C11" i="5"/>
  <c r="D11" i="5" s="1"/>
  <c r="C44" i="8"/>
  <c r="C40" i="8"/>
  <c r="F10" i="3"/>
  <c r="F11" i="3"/>
  <c r="F36" i="10"/>
  <c r="I20" i="10"/>
  <c r="F20" i="10"/>
  <c r="F10" i="10"/>
  <c r="I7" i="10"/>
  <c r="I13" i="10" s="1"/>
  <c r="F7" i="10"/>
  <c r="G20" i="10" l="1"/>
  <c r="G7" i="10"/>
  <c r="H7" i="10" s="1"/>
  <c r="C39" i="8"/>
  <c r="D39" i="8" s="1"/>
  <c r="I36" i="10"/>
  <c r="G36" i="10" s="1"/>
  <c r="F13" i="10"/>
  <c r="F21" i="10" l="1"/>
  <c r="F28" i="10" l="1"/>
  <c r="I21" i="10" l="1"/>
  <c r="H13" i="10"/>
  <c r="G10" i="10"/>
  <c r="H10" i="10" s="1"/>
  <c r="I27" i="10" l="1"/>
  <c r="G27" i="10" s="1"/>
  <c r="G21" i="10"/>
  <c r="H21" i="10" s="1"/>
  <c r="F34" i="3"/>
  <c r="I28" i="10" l="1"/>
  <c r="G28" i="10" s="1"/>
  <c r="F32" i="3"/>
  <c r="G32" i="3"/>
  <c r="G28" i="3" s="1"/>
  <c r="G27" i="3" s="1"/>
  <c r="E28" i="3"/>
  <c r="F28" i="3" s="1"/>
  <c r="F27" i="3" l="1"/>
  <c r="E24" i="8"/>
  <c r="C24" i="8" s="1"/>
  <c r="D24" i="8" s="1"/>
  <c r="C16" i="8"/>
  <c r="D16" i="8" s="1"/>
  <c r="E9" i="8" l="1"/>
  <c r="C9" i="8" s="1"/>
  <c r="D9" i="8" s="1"/>
</calcChain>
</file>

<file path=xl/sharedStrings.xml><?xml version="1.0" encoding="utf-8"?>
<sst xmlns="http://schemas.openxmlformats.org/spreadsheetml/2006/main" count="460" uniqueCount="195">
  <si>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</si>
  <si>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</si>
  <si>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</si>
  <si>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</si>
  <si>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</si>
  <si>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</si>
  <si>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</si>
  <si>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</si>
  <si>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</si>
  <si>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</si>
  <si>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</si>
  <si>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</si>
  <si>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</si>
  <si>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</si>
  <si>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</si>
  <si>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</si>
  <si>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</si>
  <si>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</si>
  <si>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</si>
  <si>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</si>
  <si>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</si>
  <si>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</si>
  <si>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</si>
  <si>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</si>
  <si>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</si>
  <si>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</si>
  <si>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</si>
  <si>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</si>
  <si>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</si>
  <si>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</si>
  <si>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</si>
  <si>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</si>
  <si>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</si>
  <si>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</si>
  <si>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</si>
  <si>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</si>
  <si>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</si>
  <si>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</si>
  <si>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</si>
  <si>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</si>
  <si>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</si>
  <si>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</si>
  <si>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</si>
  <si>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</si>
  <si>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</si>
  <si>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</si>
  <si>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</si>
  <si>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</si>
  <si>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</si>
  <si>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</si>
  <si>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</si>
  <si>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</si>
  <si>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</si>
  <si>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</si>
  <si>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</si>
  <si>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</si>
  <si>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</si>
  <si>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</si>
  <si>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</si>
  <si>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</si>
  <si>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</si>
  <si>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</si>
  <si>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</si>
  <si>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po posebnim propisima</t>
  </si>
  <si>
    <t>Prihodi od prodaje proizvoda i robe te pruženih usluga i prihodi od donacija</t>
  </si>
  <si>
    <t>Financijski rashodi</t>
  </si>
  <si>
    <t>Pomoći unutar općeg proračuna</t>
  </si>
  <si>
    <t>Naknade građanima i kućanstvima na temelju osiguranja i druge naknade</t>
  </si>
  <si>
    <t>Ostali rashodi</t>
  </si>
  <si>
    <t>Rashodi za dodatna ulaganja na nefinancijskoj imovini</t>
  </si>
  <si>
    <t>1.1. Opći prihodi i primici</t>
  </si>
  <si>
    <t>09 Obrazovanje</t>
  </si>
  <si>
    <t>091 Predškolsko i osnovno obrazovanje</t>
  </si>
  <si>
    <t>096 Dodatne usluge u obrazovanju</t>
  </si>
  <si>
    <t>0912 Osnovno obrazovanje</t>
  </si>
  <si>
    <t>OSNOVNO OBRAZOVANJE - ZAKONSKI STANDARD</t>
  </si>
  <si>
    <t>Redovni poslovi ustanova osnovnog obrazovanja</t>
  </si>
  <si>
    <t>DOPUNSKI NASTAVNI I VANNASTAVNI PROGRAM ŠKOLA I OBRAZ. INSTIT.</t>
  </si>
  <si>
    <t>Promjena iznos</t>
  </si>
  <si>
    <t>Promjena postotak</t>
  </si>
  <si>
    <t>Vlastiti izvori</t>
  </si>
  <si>
    <t>Višak prihoda</t>
  </si>
  <si>
    <t>Manjak prihoda poslovanja</t>
  </si>
  <si>
    <t>3.1. Vlastiti prihodi PK</t>
  </si>
  <si>
    <t>4.3.  Posebne namjene PK</t>
  </si>
  <si>
    <t>6 Donacije</t>
  </si>
  <si>
    <t>6.2. Donacija PK</t>
  </si>
  <si>
    <t>Dopunski nastavni i vannastavni program škola i obrazovnih institucija</t>
  </si>
  <si>
    <t>Program građanskog odgoja u školama</t>
  </si>
  <si>
    <t>Fotonapon PPA</t>
  </si>
  <si>
    <t>Baltazar 8</t>
  </si>
  <si>
    <t>098 Usluge obrazovanja koje nisu drugdje svrstane</t>
  </si>
  <si>
    <t>SVEUKUPNO RASHODI</t>
  </si>
  <si>
    <t>Program J011017</t>
  </si>
  <si>
    <t>Aktivnost J011017A101701</t>
  </si>
  <si>
    <t>DECENTRALIZACIJA</t>
  </si>
  <si>
    <t>3</t>
  </si>
  <si>
    <t>32</t>
  </si>
  <si>
    <t>34</t>
  </si>
  <si>
    <t>Aktivnost J011017K101701</t>
  </si>
  <si>
    <t>Izgradnja, dogradnja i adaptacija - OŠ</t>
  </si>
  <si>
    <t>4</t>
  </si>
  <si>
    <t>42</t>
  </si>
  <si>
    <t>45</t>
  </si>
  <si>
    <t>Aktivnost J011017T101701</t>
  </si>
  <si>
    <t>Oprema, informatička oprema, nabava pomagala - OŠ</t>
  </si>
  <si>
    <t>Program J011020</t>
  </si>
  <si>
    <t>Aktivnost J011020A102001</t>
  </si>
  <si>
    <t>Izvor 1.1.</t>
  </si>
  <si>
    <t>OPĆI PRIHODI I PRIMICI</t>
  </si>
  <si>
    <t>31</t>
  </si>
  <si>
    <t>37</t>
  </si>
  <si>
    <t>Aktivnost J011020A102002</t>
  </si>
  <si>
    <t>Financiranje - ostali rashodi OŠ</t>
  </si>
  <si>
    <t>Izvor 3.1.</t>
  </si>
  <si>
    <t>VLASTITI PRIHODI</t>
  </si>
  <si>
    <t>Izvor 4.3.</t>
  </si>
  <si>
    <t>PRIHODI ZA POSEBNE NAMJENE</t>
  </si>
  <si>
    <t>Izvor 5.2.</t>
  </si>
  <si>
    <t>36</t>
  </si>
  <si>
    <t>Pomoći dane u inozemstvo i unutar općeg proračuna</t>
  </si>
  <si>
    <t>38</t>
  </si>
  <si>
    <t>Rashodi za donacije, kazne, naknade šteta i kapitalne pomoći</t>
  </si>
  <si>
    <t>41</t>
  </si>
  <si>
    <t>Rashodi za nabavu neproizvedene dugotrajne imovine</t>
  </si>
  <si>
    <t>Aktivnost J011020A102006</t>
  </si>
  <si>
    <t>Aktivnost J011020A102007</t>
  </si>
  <si>
    <t>Programi za nadarenu djecu</t>
  </si>
  <si>
    <t>Aktivnost J011020A102009</t>
  </si>
  <si>
    <t>Aktivnost J011020A102010</t>
  </si>
  <si>
    <t>Županija - prijatelj djece</t>
  </si>
  <si>
    <t>Aktivnost J011020A102012</t>
  </si>
  <si>
    <t>Pomoćnici u nastavi-sufinanciranje JLS/KZŽ MIMO-PK</t>
  </si>
  <si>
    <t>Aktivnost J011020T102001</t>
  </si>
  <si>
    <t>Dopunska sredstva za materijalne rashode i opremu škola</t>
  </si>
  <si>
    <t>Aktivnost J011020T102007</t>
  </si>
  <si>
    <t>Aktivnost J011020T102009</t>
  </si>
  <si>
    <t>MIMO projekta-Baltazar 8</t>
  </si>
  <si>
    <t>Promjena 
(%)</t>
  </si>
  <si>
    <t>PRENESENI VIŠAK PRIHODA KOJI ĆE SE KORISTITI ZA POKRIĆE RASHODA PO IZVORIMA FINANCIRANJA</t>
  </si>
  <si>
    <t>9 REZULTAT</t>
  </si>
  <si>
    <t>5.2. Ministarstvo PK              - Manjak prihoda poslovanja</t>
  </si>
  <si>
    <t xml:space="preserve">I. IZMJENA FINANCIJSKOG PLANA OSNOVNE ŠKOLE MATIJE GUPCA, GORNJA STUBICA  
ZA 2026. GODINU </t>
  </si>
  <si>
    <t>Proračun za 2026.</t>
  </si>
  <si>
    <t>I. izmjena proračuna
za 2026.</t>
  </si>
  <si>
    <t>PRENESENI MANJAK PRIHODA KOJI ĆE SE POKRITI U 2026. PO IZVORIMA FINANCIRANJA</t>
  </si>
  <si>
    <t>6.1. Donacija PK</t>
  </si>
  <si>
    <t>3.1. Vlastiti prihodi PK                   - Višak prihoda</t>
  </si>
  <si>
    <t>4.3. Prihodi za posebne namjene PK-Višak prihoda</t>
  </si>
  <si>
    <t>6.1. Donacije PK                                     -Višak prihoda</t>
  </si>
  <si>
    <t>5.0. Decentralizacija</t>
  </si>
  <si>
    <t>4.3.  Prihodi za posebne namjene PK</t>
  </si>
  <si>
    <t>5.0. Pomoći iz DP kroz opće prihode i primitke PK</t>
  </si>
  <si>
    <t>5.0. Pomoći iz DP kroz nacionalno sufin. EU projekata</t>
  </si>
  <si>
    <t>5.0. Pomoći iz DP</t>
  </si>
  <si>
    <t>5.6.Europski socijalni fond plus- predfinanciranje iz izvora 1.1.</t>
  </si>
  <si>
    <t>5.1. Programi unije -raspoloživi predujam PK</t>
  </si>
  <si>
    <t>5.2. Ostale pomoći -JLS PK</t>
  </si>
  <si>
    <t>5.1. Programi unije -raspoloživi predujmovi PK</t>
  </si>
  <si>
    <t>5.6.Europski socijalni fond plus - predfinanciranje iz izvora 1.1.</t>
  </si>
  <si>
    <r>
      <t xml:space="preserve">I. IZMJENA FINANCIJSKOG PLANA OSNOVNE ŠKOLE MATIJE GUPCA, GORNJA STUBICA  
ZA 2026. GODINU </t>
    </r>
    <r>
      <rPr>
        <b/>
        <sz val="10"/>
        <color indexed="8"/>
        <rFont val="Arial"/>
        <family val="2"/>
        <charset val="238"/>
      </rPr>
      <t xml:space="preserve"> </t>
    </r>
  </si>
  <si>
    <t>Plan za 2026.</t>
  </si>
  <si>
    <t>Planirano</t>
  </si>
  <si>
    <t>Novi iznos</t>
  </si>
  <si>
    <t>Izvor 5.0.</t>
  </si>
  <si>
    <t>POMOĆI IZ DRŽAVNOG PRORAČUNA</t>
  </si>
  <si>
    <t>Izvor 5.0.3</t>
  </si>
  <si>
    <t>Izvor 3.1.9</t>
  </si>
  <si>
    <t>VLASTITI PRIHODI PK</t>
  </si>
  <si>
    <t>Izvor 4.3.9</t>
  </si>
  <si>
    <t>PRIHODI ZA POSEBNE NAMJENE PK</t>
  </si>
  <si>
    <t>Izvor 5.0.119</t>
  </si>
  <si>
    <t>POMOĆI IZ DRŽAVNOG PRORAČUNA KROZ OPĆE PRIHODE I PRIMITKE PK</t>
  </si>
  <si>
    <t>Izvor 5.1.</t>
  </si>
  <si>
    <t>Izvor 5.1.0009</t>
  </si>
  <si>
    <t>PROGRAMI UNIJE - RASPOLOŽIV PREDUJAM PK</t>
  </si>
  <si>
    <t>Izvor 5.2.49</t>
  </si>
  <si>
    <t>Izvor 5.8.</t>
  </si>
  <si>
    <t>Izvor 5.8.1119</t>
  </si>
  <si>
    <t>MEH.ZA OPOR.I OTPOR.-BESP.SRED.-PREDFIN.IZ IZVORA 1.1. PK</t>
  </si>
  <si>
    <t>Izvor 6.1.</t>
  </si>
  <si>
    <t>Izvor 6.1.9</t>
  </si>
  <si>
    <t>DONACIJE PK</t>
  </si>
  <si>
    <t>Izvor 5.0.12</t>
  </si>
  <si>
    <t>POMOĆI IZ DRŽ. PRORAČUNA KROZ NACIONALNO SUFIN. EU PROJEKATA</t>
  </si>
  <si>
    <t>Izvor 5.6.</t>
  </si>
  <si>
    <t>Izvor 5.6.111</t>
  </si>
  <si>
    <t>EUROPSKI SOCIJALNI FOND PLUS-PREDFINANCIRANJE IZ IZVORA 1.1.</t>
  </si>
  <si>
    <t xml:space="preserve">I. IZMJENA FINANCIJSKOG PLANA OSNOVNE ŠKOLE MATIJE GUPCA,                GORNJA STUBICA  
ZA 2026. GODINU </t>
  </si>
  <si>
    <t>OSTALE POMOĆI - JEDINICE LOKALNE SAMOUPRAVE PK</t>
  </si>
  <si>
    <t xml:space="preserve">PROGRAMI UNIJE </t>
  </si>
  <si>
    <t xml:space="preserve">OSTALE POMOĆI </t>
  </si>
  <si>
    <t>INSTRUMENTI EU NOVE GENERACIJE</t>
  </si>
  <si>
    <t xml:space="preserve">DONACIJE </t>
  </si>
  <si>
    <t>FONDOVI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</si>
</sst>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#,##0.00"/>
    <numFmt numFmtId="165" formatCode="#,##0.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 tint="-0.14999847407452621"/>
        <bgColor indexed="0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23" fillId="0" borderId="0"/>
  </cellStyleXfs>
  <cellXfs count="148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wrapText="1"/>
    </xf>
    <xf numFmtId="0" fontId="17" fillId="0" borderId="0" xfId="0" quotePrefix="1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7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/>
    </xf>
    <xf numFmtId="0" fontId="9" fillId="2" borderId="3" xfId="0" quotePrefix="1" applyFont="1" applyFill="1" applyBorder="1" applyAlignment="1">
      <alignment horizontal="left"/>
    </xf>
    <xf numFmtId="14" fontId="14" fillId="0" borderId="3" xfId="0" applyNumberFormat="1" applyFont="1" applyFill="1" applyBorder="1" applyAlignment="1" applyProtection="1">
      <alignment horizontal="left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4" fontId="3" fillId="2" borderId="4" xfId="0" applyNumberFormat="1" applyFont="1" applyFill="1" applyBorder="1" applyAlignment="1">
      <alignment horizontal="right"/>
    </xf>
    <xf numFmtId="0" fontId="0" fillId="0" borderId="3" xfId="0" applyBorder="1"/>
    <xf numFmtId="4" fontId="6" fillId="0" borderId="4" xfId="0" applyNumberFormat="1" applyFont="1" applyFill="1" applyBorder="1" applyAlignment="1" applyProtection="1">
      <alignment horizontal="right" vertical="center" wrapText="1"/>
    </xf>
    <xf numFmtId="4" fontId="0" fillId="0" borderId="3" xfId="0" applyNumberFormat="1" applyBorder="1"/>
    <xf numFmtId="0" fontId="8" fillId="2" borderId="3" xfId="0" quotePrefix="1" applyFont="1" applyFill="1" applyBorder="1" applyAlignment="1">
      <alignment vertical="center" wrapText="1"/>
    </xf>
    <xf numFmtId="2" fontId="0" fillId="0" borderId="3" xfId="0" applyNumberFormat="1" applyBorder="1"/>
    <xf numFmtId="2" fontId="1" fillId="0" borderId="3" xfId="0" applyNumberFormat="1" applyFont="1" applyBorder="1"/>
    <xf numFmtId="0" fontId="0" fillId="0" borderId="3" xfId="0" applyBorder="1" applyAlignment="1">
      <alignment horizontal="center" wrapText="1"/>
    </xf>
    <xf numFmtId="0" fontId="21" fillId="0" borderId="3" xfId="0" applyFont="1" applyBorder="1"/>
    <xf numFmtId="2" fontId="21" fillId="0" borderId="3" xfId="0" applyNumberFormat="1" applyFont="1" applyBorder="1"/>
    <xf numFmtId="0" fontId="14" fillId="0" borderId="0" xfId="0" applyNumberFormat="1" applyFont="1" applyFill="1" applyBorder="1" applyAlignment="1" applyProtection="1">
      <alignment horizontal="left" vertical="center" wrapText="1"/>
    </xf>
    <xf numFmtId="4" fontId="3" fillId="2" borderId="0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 applyProtection="1">
      <alignment horizontal="center" vertical="center" wrapText="1"/>
    </xf>
    <xf numFmtId="0" fontId="8" fillId="2" borderId="3" xfId="0" quotePrefix="1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4" fontId="1" fillId="0" borderId="3" xfId="0" applyNumberFormat="1" applyFont="1" applyBorder="1"/>
    <xf numFmtId="0" fontId="7" fillId="2" borderId="0" xfId="0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3" fontId="3" fillId="2" borderId="0" xfId="0" applyNumberFormat="1" applyFont="1" applyFill="1" applyBorder="1" applyAlignment="1">
      <alignment horizontal="right"/>
    </xf>
    <xf numFmtId="165" fontId="9" fillId="4" borderId="1" xfId="0" quotePrefix="1" applyNumberFormat="1" applyFont="1" applyFill="1" applyBorder="1" applyAlignment="1">
      <alignment horizontal="right"/>
    </xf>
    <xf numFmtId="4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4" fontId="3" fillId="0" borderId="4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vertical="center" wrapText="1"/>
    </xf>
    <xf numFmtId="14" fontId="14" fillId="0" borderId="0" xfId="0" applyNumberFormat="1" applyFont="1" applyFill="1" applyBorder="1" applyAlignment="1" applyProtection="1">
      <alignment horizontal="left" vertical="center" wrapText="1"/>
    </xf>
    <xf numFmtId="0" fontId="8" fillId="2" borderId="0" xfId="0" quotePrefix="1" applyFont="1" applyFill="1" applyBorder="1" applyAlignment="1">
      <alignment horizontal="left" vertical="center" wrapText="1"/>
    </xf>
    <xf numFmtId="0" fontId="9" fillId="2" borderId="0" xfId="0" quotePrefix="1" applyFont="1" applyFill="1" applyBorder="1" applyAlignment="1">
      <alignment horizontal="left"/>
    </xf>
    <xf numFmtId="0" fontId="8" fillId="2" borderId="0" xfId="0" quotePrefix="1" applyFont="1" applyFill="1" applyBorder="1" applyAlignment="1">
      <alignment horizontal="left"/>
    </xf>
    <xf numFmtId="0" fontId="20" fillId="5" borderId="0" xfId="2" applyFont="1" applyFill="1" applyAlignment="1" applyProtection="1">
      <alignment vertical="top" wrapText="1" readingOrder="1"/>
      <protection locked="0"/>
    </xf>
    <xf numFmtId="0" fontId="20" fillId="6" borderId="0" xfId="2" applyFont="1" applyFill="1" applyAlignment="1" applyProtection="1">
      <alignment vertical="top" wrapText="1" readingOrder="1"/>
      <protection locked="0"/>
    </xf>
    <xf numFmtId="0" fontId="0" fillId="2" borderId="0" xfId="0" applyFill="1"/>
    <xf numFmtId="0" fontId="20" fillId="7" borderId="0" xfId="2" applyFont="1" applyFill="1" applyAlignment="1" applyProtection="1">
      <alignment vertical="top" wrapText="1" readingOrder="1"/>
      <protection locked="0"/>
    </xf>
    <xf numFmtId="0" fontId="5" fillId="0" borderId="0" xfId="0" applyNumberFormat="1" applyFont="1" applyFill="1" applyBorder="1" applyAlignment="1" applyProtection="1">
      <alignment vertical="center" wrapText="1"/>
    </xf>
    <xf numFmtId="0" fontId="20" fillId="5" borderId="6" xfId="2" applyFont="1" applyFill="1" applyBorder="1" applyAlignment="1" applyProtection="1">
      <alignment horizontal="left" vertical="top" wrapText="1" readingOrder="1"/>
      <protection locked="0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20" fillId="5" borderId="0" xfId="2" applyFont="1" applyFill="1" applyAlignment="1" applyProtection="1">
      <alignment vertical="top" wrapText="1" readingOrder="1"/>
      <protection locked="0"/>
    </xf>
    <xf numFmtId="0" fontId="21" fillId="2" borderId="0" xfId="2" applyFont="1" applyFill="1"/>
    <xf numFmtId="164" fontId="20" fillId="5" borderId="0" xfId="2" applyNumberFormat="1" applyFont="1" applyFill="1" applyAlignment="1" applyProtection="1">
      <alignment vertical="top" wrapText="1" readingOrder="1"/>
      <protection locked="0"/>
    </xf>
    <xf numFmtId="0" fontId="20" fillId="7" borderId="0" xfId="2" applyFont="1" applyFill="1" applyAlignment="1" applyProtection="1">
      <alignment vertical="top" wrapText="1" readingOrder="1"/>
      <protection locked="0"/>
    </xf>
    <xf numFmtId="0" fontId="21" fillId="8" borderId="0" xfId="2" applyFont="1" applyFill="1"/>
    <xf numFmtId="164" fontId="20" fillId="7" borderId="0" xfId="2" applyNumberFormat="1" applyFont="1" applyFill="1" applyAlignment="1" applyProtection="1">
      <alignment vertical="top" wrapText="1" readingOrder="1"/>
      <protection locked="0"/>
    </xf>
    <xf numFmtId="0" fontId="24" fillId="9" borderId="0" xfId="3" applyFont="1" applyFill="1" applyBorder="1" applyAlignment="1">
      <alignment horizontal="left" vertical="center" wrapText="1"/>
    </xf>
    <xf numFmtId="0" fontId="20" fillId="6" borderId="0" xfId="2" applyFont="1" applyFill="1" applyAlignment="1" applyProtection="1">
      <alignment vertical="top" wrapText="1" readingOrder="1"/>
      <protection locked="0"/>
    </xf>
    <xf numFmtId="0" fontId="21" fillId="4" borderId="0" xfId="2" applyFont="1" applyFill="1"/>
    <xf numFmtId="164" fontId="20" fillId="6" borderId="0" xfId="2" applyNumberFormat="1" applyFont="1" applyFill="1" applyAlignment="1" applyProtection="1">
      <alignment vertical="top" wrapText="1" readingOrder="1"/>
      <protection locked="0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20" fillId="5" borderId="6" xfId="2" applyFont="1" applyFill="1" applyBorder="1" applyAlignment="1" applyProtection="1">
      <alignment horizontal="right" vertical="top" wrapText="1" readingOrder="1"/>
      <protection locked="0"/>
    </xf>
    <xf numFmtId="164" fontId="20" fillId="5" borderId="7" xfId="2" applyNumberFormat="1" applyFont="1" applyFill="1" applyBorder="1" applyAlignment="1" applyProtection="1">
      <alignment vertical="top" wrapText="1" readingOrder="1"/>
      <protection locked="0"/>
    </xf>
    <xf numFmtId="0" fontId="20" fillId="5" borderId="6" xfId="2" applyFont="1" applyFill="1" applyBorder="1" applyAlignment="1" applyProtection="1">
      <alignment horizontal="left" vertical="top" wrapText="1" readingOrder="1"/>
      <protection locked="0"/>
    </xf>
    <xf numFmtId="0" fontId="21" fillId="2" borderId="6" xfId="2" applyFont="1" applyFill="1" applyBorder="1" applyAlignment="1" applyProtection="1">
      <alignment horizontal="left" vertical="top" wrapText="1"/>
      <protection locked="0"/>
    </xf>
    <xf numFmtId="0" fontId="21" fillId="2" borderId="6" xfId="2" applyFont="1" applyFill="1" applyBorder="1" applyAlignment="1" applyProtection="1">
      <alignment horizontal="right" vertical="top" wrapText="1"/>
      <protection locked="0"/>
    </xf>
  </cellXfs>
  <cellStyles count="4">
    <cellStyle name="Normalno" xfId="0" builtinId="0"/>
    <cellStyle name="Normalno 2" xfId="2"/>
    <cellStyle name="Normalno 2 2" xfId="1"/>
    <cellStyle name="Normalno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workbookViewId="0">
      <selection activeCell="I3" sqref="I3"/>
    </sheetView>
  </sheetViews>
  <sheetFormatPr defaultRowHeight="15" x14ac:dyDescent="0.25"/>
  <cols>
    <col min="5" max="9" width="25.28515625" customWidth="1"/>
  </cols>
  <sheetData>
    <row r="1" spans="1:11" ht="42" customHeight="1" x14ac:dyDescent="0.25">
      <c r="A1" s="110" t="s">
        <v>142</v>
      </c>
      <c r="B1" s="110"/>
      <c r="C1" s="110"/>
      <c r="D1" s="110"/>
      <c r="E1" s="110"/>
      <c r="F1" s="110"/>
      <c r="G1" s="110"/>
      <c r="H1" s="110"/>
      <c r="I1" s="110"/>
    </row>
    <row r="2" spans="1:11" ht="15.75" x14ac:dyDescent="0.25">
      <c r="A2" s="110" t="s">
        <v>18</v>
      </c>
      <c r="B2" s="110"/>
      <c r="C2" s="110"/>
      <c r="D2" s="110"/>
      <c r="E2" s="110"/>
      <c r="F2" s="110"/>
      <c r="G2" s="110"/>
      <c r="H2" s="110"/>
      <c r="I2" s="111"/>
    </row>
    <row r="3" spans="1:11" ht="18" x14ac:dyDescent="0.25">
      <c r="A3" s="22"/>
      <c r="B3" s="22"/>
      <c r="C3" s="22"/>
      <c r="D3" s="22"/>
      <c r="E3" s="22"/>
      <c r="F3" s="22"/>
      <c r="G3" s="22"/>
      <c r="H3" s="22"/>
      <c r="I3" s="5"/>
    </row>
    <row r="4" spans="1:11" ht="15.75" x14ac:dyDescent="0.25">
      <c r="A4" s="110" t="s">
        <v>23</v>
      </c>
      <c r="B4" s="112"/>
      <c r="C4" s="112"/>
      <c r="D4" s="112"/>
      <c r="E4" s="112"/>
      <c r="F4" s="112"/>
      <c r="G4" s="112"/>
      <c r="H4" s="112"/>
      <c r="I4" s="112"/>
    </row>
    <row r="5" spans="1:11" ht="18" x14ac:dyDescent="0.25">
      <c r="A5" s="1"/>
      <c r="B5" s="2"/>
      <c r="C5" s="2"/>
      <c r="D5" s="2"/>
      <c r="E5" s="6"/>
      <c r="F5" s="7"/>
      <c r="G5" s="7"/>
      <c r="H5" s="7"/>
      <c r="I5" s="7"/>
    </row>
    <row r="6" spans="1:11" ht="25.5" x14ac:dyDescent="0.25">
      <c r="A6" s="25"/>
      <c r="B6" s="26"/>
      <c r="C6" s="26"/>
      <c r="D6" s="27"/>
      <c r="E6" s="28"/>
      <c r="F6" s="3" t="s">
        <v>143</v>
      </c>
      <c r="G6" s="3" t="s">
        <v>78</v>
      </c>
      <c r="H6" s="3" t="s">
        <v>79</v>
      </c>
      <c r="I6" s="3" t="s">
        <v>144</v>
      </c>
      <c r="J6" s="58"/>
      <c r="K6" s="59"/>
    </row>
    <row r="7" spans="1:11" x14ac:dyDescent="0.25">
      <c r="A7" s="113" t="s">
        <v>0</v>
      </c>
      <c r="B7" s="114"/>
      <c r="C7" s="114"/>
      <c r="D7" s="114"/>
      <c r="E7" s="115"/>
      <c r="F7" s="60">
        <f t="shared" ref="F7:I7" si="0">F8+F9</f>
        <v>2483053.09</v>
      </c>
      <c r="G7" s="60">
        <f>I7-F7</f>
        <v>216318.30000000028</v>
      </c>
      <c r="H7" s="60">
        <f>G7/F7*100</f>
        <v>8.7117871491020065</v>
      </c>
      <c r="I7" s="60">
        <f t="shared" si="0"/>
        <v>2699371.39</v>
      </c>
    </row>
    <row r="8" spans="1:11" x14ac:dyDescent="0.25">
      <c r="A8" s="116" t="s">
        <v>30</v>
      </c>
      <c r="B8" s="117"/>
      <c r="C8" s="117"/>
      <c r="D8" s="117"/>
      <c r="E8" s="109"/>
      <c r="F8" s="61">
        <v>2483053.09</v>
      </c>
      <c r="G8" s="70">
        <f>I8-F8</f>
        <v>216318.30000000028</v>
      </c>
      <c r="H8" s="70">
        <f t="shared" ref="H8:H13" si="1">G8/F8*100</f>
        <v>8.7117871491020065</v>
      </c>
      <c r="I8" s="61">
        <v>2699371.39</v>
      </c>
    </row>
    <row r="9" spans="1:11" x14ac:dyDescent="0.25">
      <c r="A9" s="118" t="s">
        <v>31</v>
      </c>
      <c r="B9" s="109"/>
      <c r="C9" s="109"/>
      <c r="D9" s="109"/>
      <c r="E9" s="109"/>
      <c r="F9" s="61"/>
      <c r="G9" s="70">
        <f t="shared" ref="G9:G10" si="2">I9-F9</f>
        <v>0</v>
      </c>
      <c r="H9" s="70"/>
      <c r="I9" s="61"/>
    </row>
    <row r="10" spans="1:11" x14ac:dyDescent="0.25">
      <c r="A10" s="31" t="s">
        <v>1</v>
      </c>
      <c r="B10" s="39"/>
      <c r="C10" s="39"/>
      <c r="D10" s="39"/>
      <c r="E10" s="39"/>
      <c r="F10" s="60">
        <f t="shared" ref="F10" si="3">F11+F12</f>
        <v>2486553.09</v>
      </c>
      <c r="G10" s="60">
        <f t="shared" si="2"/>
        <v>57796.350000000093</v>
      </c>
      <c r="H10" s="60">
        <f t="shared" si="1"/>
        <v>2.3243561632540932</v>
      </c>
      <c r="I10" s="60">
        <f>I11+I12</f>
        <v>2544349.44</v>
      </c>
    </row>
    <row r="11" spans="1:11" x14ac:dyDescent="0.25">
      <c r="A11" s="119" t="s">
        <v>32</v>
      </c>
      <c r="B11" s="117"/>
      <c r="C11" s="117"/>
      <c r="D11" s="117"/>
      <c r="E11" s="117"/>
      <c r="F11" s="61">
        <v>2459813.09</v>
      </c>
      <c r="G11" s="70">
        <f>I11-F11</f>
        <v>35296.350000000093</v>
      </c>
      <c r="H11" s="70">
        <f t="shared" si="1"/>
        <v>1.4349200003647471</v>
      </c>
      <c r="I11" s="61">
        <v>2495109.44</v>
      </c>
    </row>
    <row r="12" spans="1:11" x14ac:dyDescent="0.25">
      <c r="A12" s="108" t="s">
        <v>33</v>
      </c>
      <c r="B12" s="109"/>
      <c r="C12" s="109"/>
      <c r="D12" s="109"/>
      <c r="E12" s="109"/>
      <c r="F12" s="62">
        <v>26740</v>
      </c>
      <c r="G12" s="70">
        <f>I12-F12</f>
        <v>22500</v>
      </c>
      <c r="H12" s="70">
        <f t="shared" si="1"/>
        <v>84.143605086013466</v>
      </c>
      <c r="I12" s="61">
        <v>49240</v>
      </c>
    </row>
    <row r="13" spans="1:11" x14ac:dyDescent="0.25">
      <c r="A13" s="120" t="s">
        <v>54</v>
      </c>
      <c r="B13" s="114"/>
      <c r="C13" s="114"/>
      <c r="D13" s="114"/>
      <c r="E13" s="114"/>
      <c r="F13" s="60">
        <f t="shared" ref="F13" si="4">F7-F10</f>
        <v>-3500</v>
      </c>
      <c r="G13" s="60"/>
      <c r="H13" s="60">
        <f t="shared" si="1"/>
        <v>0</v>
      </c>
      <c r="I13" s="60">
        <f>I7-I10</f>
        <v>155021.95000000019</v>
      </c>
    </row>
    <row r="14" spans="1:11" ht="18" x14ac:dyDescent="0.25">
      <c r="A14" s="22"/>
      <c r="B14" s="20"/>
      <c r="C14" s="20"/>
      <c r="D14" s="20"/>
      <c r="E14" s="20"/>
      <c r="F14" s="21"/>
      <c r="G14" s="21"/>
      <c r="H14" s="21"/>
      <c r="I14" s="21"/>
    </row>
    <row r="15" spans="1:11" ht="15.75" x14ac:dyDescent="0.25">
      <c r="A15" s="110" t="s">
        <v>24</v>
      </c>
      <c r="B15" s="112"/>
      <c r="C15" s="112"/>
      <c r="D15" s="112"/>
      <c r="E15" s="112"/>
      <c r="F15" s="112"/>
      <c r="G15" s="112"/>
      <c r="H15" s="112"/>
      <c r="I15" s="112"/>
    </row>
    <row r="16" spans="1:11" ht="18" x14ac:dyDescent="0.25">
      <c r="A16" s="22"/>
      <c r="B16" s="20"/>
      <c r="C16" s="20"/>
      <c r="D16" s="20"/>
      <c r="E16" s="20"/>
      <c r="F16" s="21"/>
      <c r="G16" s="21"/>
      <c r="H16" s="21"/>
      <c r="I16" s="21"/>
    </row>
    <row r="17" spans="1:9" ht="25.5" x14ac:dyDescent="0.25">
      <c r="A17" s="25"/>
      <c r="B17" s="26"/>
      <c r="C17" s="26"/>
      <c r="D17" s="27"/>
      <c r="E17" s="28"/>
      <c r="F17" s="3" t="s">
        <v>143</v>
      </c>
      <c r="G17" s="3" t="s">
        <v>78</v>
      </c>
      <c r="H17" s="3" t="s">
        <v>79</v>
      </c>
      <c r="I17" s="3" t="s">
        <v>144</v>
      </c>
    </row>
    <row r="18" spans="1:9" x14ac:dyDescent="0.25">
      <c r="A18" s="108" t="s">
        <v>34</v>
      </c>
      <c r="B18" s="109"/>
      <c r="C18" s="109"/>
      <c r="D18" s="109"/>
      <c r="E18" s="109"/>
      <c r="F18" s="40"/>
      <c r="G18" s="40">
        <f>I18-F18</f>
        <v>0</v>
      </c>
      <c r="H18" s="62"/>
      <c r="I18" s="40"/>
    </row>
    <row r="19" spans="1:9" x14ac:dyDescent="0.25">
      <c r="A19" s="108" t="s">
        <v>35</v>
      </c>
      <c r="B19" s="109"/>
      <c r="C19" s="109"/>
      <c r="D19" s="109"/>
      <c r="E19" s="109"/>
      <c r="F19" s="40"/>
      <c r="G19" s="40">
        <f t="shared" ref="G19:G21" si="5">I19-F19</f>
        <v>0</v>
      </c>
      <c r="H19" s="62"/>
      <c r="I19" s="40"/>
    </row>
    <row r="20" spans="1:9" x14ac:dyDescent="0.25">
      <c r="A20" s="120" t="s">
        <v>2</v>
      </c>
      <c r="B20" s="114"/>
      <c r="C20" s="114"/>
      <c r="D20" s="114"/>
      <c r="E20" s="114"/>
      <c r="F20" s="29">
        <f t="shared" ref="F20:I20" si="6">F18-F19</f>
        <v>0</v>
      </c>
      <c r="G20" s="40">
        <f t="shared" si="5"/>
        <v>0</v>
      </c>
      <c r="H20" s="62"/>
      <c r="I20" s="29">
        <f t="shared" si="6"/>
        <v>0</v>
      </c>
    </row>
    <row r="21" spans="1:9" x14ac:dyDescent="0.25">
      <c r="A21" s="120" t="s">
        <v>55</v>
      </c>
      <c r="B21" s="114"/>
      <c r="C21" s="114"/>
      <c r="D21" s="114"/>
      <c r="E21" s="114"/>
      <c r="F21" s="60">
        <f t="shared" ref="F21:I21" si="7">F13+F20</f>
        <v>-3500</v>
      </c>
      <c r="G21" s="40">
        <f t="shared" si="5"/>
        <v>158521.95000000019</v>
      </c>
      <c r="H21" s="62">
        <f t="shared" ref="H21" si="8">G21/F21*100</f>
        <v>-4529.1985714285765</v>
      </c>
      <c r="I21" s="60">
        <f t="shared" si="7"/>
        <v>155021.95000000019</v>
      </c>
    </row>
    <row r="22" spans="1:9" ht="18" x14ac:dyDescent="0.25">
      <c r="A22" s="19"/>
      <c r="B22" s="20"/>
      <c r="C22" s="20"/>
      <c r="D22" s="20"/>
      <c r="E22" s="20"/>
      <c r="F22" s="21"/>
      <c r="G22" s="21"/>
      <c r="H22" s="21"/>
      <c r="I22" s="21"/>
    </row>
    <row r="23" spans="1:9" ht="15.75" x14ac:dyDescent="0.25">
      <c r="A23" s="110" t="s">
        <v>56</v>
      </c>
      <c r="B23" s="112"/>
      <c r="C23" s="112"/>
      <c r="D23" s="112"/>
      <c r="E23" s="112"/>
      <c r="F23" s="112"/>
      <c r="G23" s="112"/>
      <c r="H23" s="112"/>
      <c r="I23" s="112"/>
    </row>
    <row r="24" spans="1:9" ht="15.75" x14ac:dyDescent="0.25">
      <c r="A24" s="37"/>
      <c r="B24" s="38"/>
      <c r="C24" s="38"/>
      <c r="D24" s="38"/>
      <c r="E24" s="38"/>
      <c r="F24" s="38"/>
      <c r="G24" s="72"/>
      <c r="H24" s="72"/>
      <c r="I24" s="38"/>
    </row>
    <row r="25" spans="1:9" ht="25.5" x14ac:dyDescent="0.25">
      <c r="A25" s="25"/>
      <c r="B25" s="26"/>
      <c r="C25" s="26"/>
      <c r="D25" s="27"/>
      <c r="E25" s="28"/>
      <c r="F25" s="3" t="s">
        <v>143</v>
      </c>
      <c r="G25" s="3" t="s">
        <v>78</v>
      </c>
      <c r="H25" s="3" t="s">
        <v>79</v>
      </c>
      <c r="I25" s="3" t="s">
        <v>144</v>
      </c>
    </row>
    <row r="26" spans="1:9" ht="15" customHeight="1" x14ac:dyDescent="0.25">
      <c r="A26" s="123" t="s">
        <v>57</v>
      </c>
      <c r="B26" s="124"/>
      <c r="C26" s="124"/>
      <c r="D26" s="124"/>
      <c r="E26" s="125"/>
      <c r="F26" s="92"/>
      <c r="G26" s="41">
        <f>I26-F26</f>
        <v>0</v>
      </c>
      <c r="H26" s="64" t="e">
        <f>G26/F26*100</f>
        <v>#DIV/0!</v>
      </c>
      <c r="I26" s="64">
        <v>0</v>
      </c>
    </row>
    <row r="27" spans="1:9" ht="15" customHeight="1" x14ac:dyDescent="0.25">
      <c r="A27" s="120" t="s">
        <v>58</v>
      </c>
      <c r="B27" s="114"/>
      <c r="C27" s="114"/>
      <c r="D27" s="114"/>
      <c r="E27" s="114"/>
      <c r="F27" s="63">
        <v>-3500</v>
      </c>
      <c r="G27" s="41">
        <f t="shared" ref="G27:G28" si="9">I27-F27</f>
        <v>158521.95000000019</v>
      </c>
      <c r="H27" s="64"/>
      <c r="I27" s="63">
        <f t="shared" ref="I27" si="10">I21+I26</f>
        <v>155021.95000000019</v>
      </c>
    </row>
    <row r="28" spans="1:9" ht="45" customHeight="1" x14ac:dyDescent="0.25">
      <c r="A28" s="113" t="s">
        <v>59</v>
      </c>
      <c r="B28" s="126"/>
      <c r="C28" s="126"/>
      <c r="D28" s="126"/>
      <c r="E28" s="127"/>
      <c r="F28" s="42">
        <f t="shared" ref="F28:I28" si="11">F13+F20+F26-F27</f>
        <v>0</v>
      </c>
      <c r="G28" s="41">
        <f t="shared" si="9"/>
        <v>0</v>
      </c>
      <c r="H28" s="64"/>
      <c r="I28" s="42">
        <f t="shared" si="11"/>
        <v>0</v>
      </c>
    </row>
    <row r="29" spans="1:9" ht="15.75" x14ac:dyDescent="0.25">
      <c r="A29" s="43"/>
      <c r="B29" s="44"/>
      <c r="C29" s="44"/>
      <c r="D29" s="44"/>
      <c r="E29" s="44"/>
      <c r="F29" s="44"/>
      <c r="G29" s="44"/>
      <c r="H29" s="44"/>
      <c r="I29" s="44"/>
    </row>
    <row r="30" spans="1:9" ht="15.75" x14ac:dyDescent="0.25">
      <c r="A30" s="128" t="s">
        <v>53</v>
      </c>
      <c r="B30" s="128"/>
      <c r="C30" s="128"/>
      <c r="D30" s="128"/>
      <c r="E30" s="128"/>
      <c r="F30" s="128"/>
      <c r="G30" s="128"/>
      <c r="H30" s="128"/>
      <c r="I30" s="128"/>
    </row>
    <row r="31" spans="1:9" ht="18" x14ac:dyDescent="0.25">
      <c r="A31" s="45"/>
      <c r="B31" s="46"/>
      <c r="C31" s="46"/>
      <c r="D31" s="46"/>
      <c r="E31" s="46"/>
      <c r="F31" s="47"/>
      <c r="G31" s="47"/>
      <c r="H31" s="47"/>
      <c r="I31" s="47"/>
    </row>
    <row r="32" spans="1:9" ht="25.5" x14ac:dyDescent="0.25">
      <c r="A32" s="48"/>
      <c r="B32" s="49"/>
      <c r="C32" s="49"/>
      <c r="D32" s="50"/>
      <c r="E32" s="51"/>
      <c r="F32" s="3" t="s">
        <v>143</v>
      </c>
      <c r="G32" s="3" t="s">
        <v>78</v>
      </c>
      <c r="H32" s="3" t="s">
        <v>79</v>
      </c>
      <c r="I32" s="3" t="s">
        <v>144</v>
      </c>
    </row>
    <row r="33" spans="1:9" x14ac:dyDescent="0.25">
      <c r="A33" s="123" t="s">
        <v>57</v>
      </c>
      <c r="B33" s="124"/>
      <c r="C33" s="124"/>
      <c r="D33" s="124"/>
      <c r="E33" s="125"/>
      <c r="F33" s="64"/>
      <c r="G33" s="41">
        <f>I33-F33</f>
        <v>0</v>
      </c>
      <c r="H33" s="64" t="e">
        <f>G33/F33*100</f>
        <v>#DIV/0!</v>
      </c>
      <c r="I33" s="64"/>
    </row>
    <row r="34" spans="1:9" ht="28.5" customHeight="1" x14ac:dyDescent="0.25">
      <c r="A34" s="123" t="s">
        <v>60</v>
      </c>
      <c r="B34" s="124"/>
      <c r="C34" s="124"/>
      <c r="D34" s="124"/>
      <c r="E34" s="125"/>
      <c r="F34" s="64"/>
      <c r="G34" s="41">
        <f t="shared" ref="G34:G36" si="12">I34-F34</f>
        <v>0</v>
      </c>
      <c r="H34" s="64" t="e">
        <f>G34/F34*100</f>
        <v>#DIV/0!</v>
      </c>
      <c r="I34" s="64"/>
    </row>
    <row r="35" spans="1:9" x14ac:dyDescent="0.25">
      <c r="A35" s="123" t="s">
        <v>61</v>
      </c>
      <c r="B35" s="129"/>
      <c r="C35" s="129"/>
      <c r="D35" s="129"/>
      <c r="E35" s="130"/>
      <c r="F35" s="41">
        <v>0</v>
      </c>
      <c r="G35" s="41">
        <f t="shared" si="12"/>
        <v>0</v>
      </c>
      <c r="H35" s="41"/>
      <c r="I35" s="64">
        <v>0</v>
      </c>
    </row>
    <row r="36" spans="1:9" ht="15" customHeight="1" x14ac:dyDescent="0.25">
      <c r="A36" s="120" t="s">
        <v>58</v>
      </c>
      <c r="B36" s="114"/>
      <c r="C36" s="114"/>
      <c r="D36" s="114"/>
      <c r="E36" s="114"/>
      <c r="F36" s="30">
        <f t="shared" ref="F36:I36" si="13">F33-F34+F35</f>
        <v>0</v>
      </c>
      <c r="G36" s="41">
        <f t="shared" si="12"/>
        <v>0</v>
      </c>
      <c r="H36" s="30"/>
      <c r="I36" s="65">
        <f t="shared" si="13"/>
        <v>0</v>
      </c>
    </row>
    <row r="37" spans="1:9" ht="17.25" customHeight="1" x14ac:dyDescent="0.25"/>
    <row r="38" spans="1:9" x14ac:dyDescent="0.25">
      <c r="A38" s="121"/>
      <c r="B38" s="122"/>
      <c r="C38" s="122"/>
      <c r="D38" s="122"/>
      <c r="E38" s="122"/>
      <c r="F38" s="122"/>
      <c r="G38" s="122"/>
      <c r="H38" s="122"/>
      <c r="I38" s="122"/>
    </row>
    <row r="39" spans="1:9" ht="9" customHeight="1" x14ac:dyDescent="0.25"/>
  </sheetData>
  <mergeCells count="24">
    <mergeCell ref="A38:I38"/>
    <mergeCell ref="A20:E20"/>
    <mergeCell ref="A21:E21"/>
    <mergeCell ref="A23:I23"/>
    <mergeCell ref="A26:E26"/>
    <mergeCell ref="A27:E27"/>
    <mergeCell ref="A28:E28"/>
    <mergeCell ref="A30:I30"/>
    <mergeCell ref="A33:E33"/>
    <mergeCell ref="A34:E34"/>
    <mergeCell ref="A35:E35"/>
    <mergeCell ref="A36:E36"/>
    <mergeCell ref="A19:E19"/>
    <mergeCell ref="A1:I1"/>
    <mergeCell ref="A2:I2"/>
    <mergeCell ref="A4:I4"/>
    <mergeCell ref="A7:E7"/>
    <mergeCell ref="A8:E8"/>
    <mergeCell ref="A9:E9"/>
    <mergeCell ref="A11:E11"/>
    <mergeCell ref="A12:E12"/>
    <mergeCell ref="A13:E13"/>
    <mergeCell ref="A15:I15"/>
    <mergeCell ref="A18:E18"/>
  </mergeCells>
  <pageMargins left="0.7" right="0.7" top="0.75" bottom="0.75" header="0.3" footer="0.3"/>
  <pageSetup paperSize="9" scale="7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workbookViewId="0">
      <selection activeCell="G4" sqref="G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7" width="25.28515625" customWidth="1"/>
  </cols>
  <sheetData>
    <row r="1" spans="1:9" ht="42" customHeight="1" x14ac:dyDescent="0.25">
      <c r="A1" s="110" t="s">
        <v>142</v>
      </c>
      <c r="B1" s="110"/>
      <c r="C1" s="110"/>
      <c r="D1" s="110"/>
      <c r="E1" s="110"/>
      <c r="F1" s="110"/>
      <c r="G1" s="110"/>
      <c r="H1" s="106"/>
      <c r="I1" s="106"/>
    </row>
    <row r="2" spans="1:9" ht="18" hidden="1" customHeight="1" x14ac:dyDescent="0.25">
      <c r="A2" s="4"/>
      <c r="B2" s="4"/>
      <c r="C2" s="4"/>
      <c r="D2" s="4"/>
      <c r="E2" s="22"/>
      <c r="F2" s="22"/>
      <c r="G2" s="4"/>
    </row>
    <row r="3" spans="1:9" ht="15.75" customHeight="1" x14ac:dyDescent="0.25">
      <c r="A3" s="110" t="s">
        <v>18</v>
      </c>
      <c r="B3" s="110"/>
      <c r="C3" s="110"/>
      <c r="D3" s="110"/>
      <c r="E3" s="110"/>
      <c r="F3" s="110"/>
      <c r="G3" s="110"/>
    </row>
    <row r="4" spans="1:9" ht="19.5" customHeight="1" x14ac:dyDescent="0.25">
      <c r="A4" s="4"/>
      <c r="B4" s="4"/>
      <c r="C4" s="4"/>
      <c r="D4" s="4"/>
      <c r="E4" s="22"/>
      <c r="F4" s="22"/>
      <c r="G4" s="5"/>
    </row>
    <row r="5" spans="1:9" ht="18" customHeight="1" x14ac:dyDescent="0.25">
      <c r="A5" s="110" t="s">
        <v>4</v>
      </c>
      <c r="B5" s="110"/>
      <c r="C5" s="110"/>
      <c r="D5" s="110"/>
      <c r="E5" s="110"/>
      <c r="F5" s="110"/>
      <c r="G5" s="110"/>
    </row>
    <row r="6" spans="1:9" ht="18.75" customHeight="1" x14ac:dyDescent="0.25">
      <c r="A6" s="4"/>
      <c r="B6" s="4"/>
      <c r="C6" s="4"/>
      <c r="D6" s="4"/>
      <c r="E6" s="22"/>
      <c r="F6" s="22"/>
      <c r="G6" s="5"/>
    </row>
    <row r="7" spans="1:9" ht="15.75" customHeight="1" x14ac:dyDescent="0.25">
      <c r="A7" s="110" t="s">
        <v>36</v>
      </c>
      <c r="B7" s="110"/>
      <c r="C7" s="110"/>
      <c r="D7" s="110"/>
      <c r="E7" s="110"/>
      <c r="F7" s="110"/>
      <c r="G7" s="110"/>
    </row>
    <row r="8" spans="1:9" ht="18" x14ac:dyDescent="0.25">
      <c r="A8" s="4"/>
      <c r="B8" s="4"/>
      <c r="C8" s="4"/>
      <c r="D8" s="4"/>
      <c r="E8" s="22"/>
      <c r="F8" s="22"/>
      <c r="G8" s="5"/>
    </row>
    <row r="9" spans="1:9" ht="25.5" customHeight="1" x14ac:dyDescent="0.25">
      <c r="A9" s="18" t="s">
        <v>5</v>
      </c>
      <c r="B9" s="17" t="s">
        <v>6</v>
      </c>
      <c r="C9" s="17" t="s">
        <v>3</v>
      </c>
      <c r="D9" s="3" t="s">
        <v>143</v>
      </c>
      <c r="E9" s="3" t="s">
        <v>78</v>
      </c>
      <c r="F9" s="3" t="s">
        <v>79</v>
      </c>
      <c r="G9" s="3" t="s">
        <v>144</v>
      </c>
    </row>
    <row r="10" spans="1:9" x14ac:dyDescent="0.25">
      <c r="A10" s="33"/>
      <c r="B10" s="34"/>
      <c r="C10" s="32" t="s">
        <v>0</v>
      </c>
      <c r="D10" s="69">
        <f>D11+D17</f>
        <v>2483053.09</v>
      </c>
      <c r="E10" s="67">
        <f>E11+E17</f>
        <v>216318.29999999993</v>
      </c>
      <c r="F10" s="67">
        <f>E10/D10*100</f>
        <v>8.711787149101994</v>
      </c>
      <c r="G10" s="69">
        <f>G11+G17</f>
        <v>2699371.39</v>
      </c>
    </row>
    <row r="11" spans="1:9" ht="15.75" customHeight="1" x14ac:dyDescent="0.25">
      <c r="A11" s="9">
        <v>6</v>
      </c>
      <c r="B11" s="9"/>
      <c r="C11" s="9" t="s">
        <v>7</v>
      </c>
      <c r="D11" s="70">
        <f>D12+D13+D14+D15+D16</f>
        <v>2483053.09</v>
      </c>
      <c r="E11" s="67">
        <f>E12+E13+E14+E15+E16</f>
        <v>216318.29999999993</v>
      </c>
      <c r="F11" s="67">
        <f t="shared" ref="F11:F16" si="0">E11/D11*100</f>
        <v>8.711787149101994</v>
      </c>
      <c r="G11" s="66">
        <f>G12+G13+G14+G15+G16</f>
        <v>2699371.39</v>
      </c>
    </row>
    <row r="12" spans="1:9" ht="38.25" x14ac:dyDescent="0.25">
      <c r="A12" s="9"/>
      <c r="B12" s="14">
        <v>63</v>
      </c>
      <c r="C12" s="14" t="s">
        <v>26</v>
      </c>
      <c r="D12" s="66">
        <v>2333959</v>
      </c>
      <c r="E12" s="67">
        <f>G12-D12</f>
        <v>162673.16999999993</v>
      </c>
      <c r="F12" s="67">
        <f t="shared" si="0"/>
        <v>6.969838373339031</v>
      </c>
      <c r="G12" s="66">
        <v>2496632.17</v>
      </c>
    </row>
    <row r="13" spans="1:9" x14ac:dyDescent="0.25">
      <c r="A13" s="9"/>
      <c r="B13" s="14">
        <v>64</v>
      </c>
      <c r="C13" s="14" t="s">
        <v>62</v>
      </c>
      <c r="D13" s="66">
        <v>576</v>
      </c>
      <c r="E13" s="67">
        <f>G13-D13</f>
        <v>0</v>
      </c>
      <c r="F13" s="67">
        <f t="shared" si="0"/>
        <v>0</v>
      </c>
      <c r="G13" s="66">
        <v>576</v>
      </c>
    </row>
    <row r="14" spans="1:9" ht="25.5" x14ac:dyDescent="0.25">
      <c r="A14" s="9"/>
      <c r="B14" s="14">
        <v>65</v>
      </c>
      <c r="C14" s="14" t="s">
        <v>63</v>
      </c>
      <c r="D14" s="66">
        <v>19000</v>
      </c>
      <c r="E14" s="67">
        <f t="shared" ref="E14:E21" si="1">G14-D14</f>
        <v>2000</v>
      </c>
      <c r="F14" s="67">
        <f t="shared" si="0"/>
        <v>10.526315789473683</v>
      </c>
      <c r="G14" s="66">
        <v>21000</v>
      </c>
    </row>
    <row r="15" spans="1:9" ht="38.25" x14ac:dyDescent="0.25">
      <c r="A15" s="9"/>
      <c r="B15" s="14">
        <v>66</v>
      </c>
      <c r="C15" s="14" t="s">
        <v>64</v>
      </c>
      <c r="D15" s="66">
        <v>12100</v>
      </c>
      <c r="E15" s="67">
        <f>G15-D15</f>
        <v>4188.3899999999994</v>
      </c>
      <c r="F15" s="67">
        <f t="shared" si="0"/>
        <v>34.614793388429746</v>
      </c>
      <c r="G15" s="66">
        <v>16288.39</v>
      </c>
    </row>
    <row r="16" spans="1:9" ht="38.25" x14ac:dyDescent="0.25">
      <c r="A16" s="10"/>
      <c r="B16" s="10">
        <v>67</v>
      </c>
      <c r="C16" s="14" t="s">
        <v>27</v>
      </c>
      <c r="D16" s="66">
        <v>117418.09</v>
      </c>
      <c r="E16" s="67">
        <f>G16-D16</f>
        <v>47456.739999999991</v>
      </c>
      <c r="F16" s="67">
        <f t="shared" si="0"/>
        <v>40.416889765452659</v>
      </c>
      <c r="G16" s="66">
        <v>164874.82999999999</v>
      </c>
    </row>
    <row r="17" spans="1:8" ht="25.5" x14ac:dyDescent="0.25">
      <c r="A17" s="12">
        <v>7</v>
      </c>
      <c r="B17" s="13"/>
      <c r="C17" s="23" t="s">
        <v>8</v>
      </c>
      <c r="D17" s="8">
        <f>D18</f>
        <v>0</v>
      </c>
      <c r="E17" s="67">
        <f t="shared" ref="E17:E18" si="2">G17-D17</f>
        <v>0</v>
      </c>
      <c r="F17" s="67"/>
      <c r="G17" s="66">
        <f>G18</f>
        <v>0</v>
      </c>
    </row>
    <row r="18" spans="1:8" ht="38.25" x14ac:dyDescent="0.25">
      <c r="A18" s="14"/>
      <c r="B18" s="14">
        <v>72</v>
      </c>
      <c r="C18" s="24" t="s">
        <v>25</v>
      </c>
      <c r="D18" s="66"/>
      <c r="E18" s="67">
        <f t="shared" si="2"/>
        <v>0</v>
      </c>
      <c r="F18" s="67"/>
      <c r="G18" s="8"/>
    </row>
    <row r="19" spans="1:8" ht="25.5" customHeight="1" x14ac:dyDescent="0.25">
      <c r="A19" s="89"/>
      <c r="B19" s="89"/>
      <c r="C19" s="90"/>
      <c r="D19" s="84"/>
      <c r="E19" s="85"/>
      <c r="F19" s="85"/>
      <c r="G19" s="91"/>
      <c r="H19" s="59"/>
    </row>
    <row r="20" spans="1:8" x14ac:dyDescent="0.25">
      <c r="A20" s="12">
        <v>9</v>
      </c>
      <c r="B20" s="13"/>
      <c r="C20" s="23" t="s">
        <v>80</v>
      </c>
      <c r="D20" s="70">
        <f>D21</f>
        <v>10500</v>
      </c>
      <c r="E20" s="67">
        <f t="shared" si="1"/>
        <v>8928.93</v>
      </c>
      <c r="F20" s="67">
        <f>E20/D20*100</f>
        <v>85.037428571428578</v>
      </c>
      <c r="G20" s="66">
        <f>G21</f>
        <v>19428.93</v>
      </c>
    </row>
    <row r="21" spans="1:8" x14ac:dyDescent="0.25">
      <c r="A21" s="14"/>
      <c r="B21" s="14">
        <v>92</v>
      </c>
      <c r="C21" s="24" t="s">
        <v>81</v>
      </c>
      <c r="D21" s="66">
        <v>10500</v>
      </c>
      <c r="E21" s="67">
        <f t="shared" si="1"/>
        <v>8928.93</v>
      </c>
      <c r="F21" s="67"/>
      <c r="G21" s="66">
        <v>19428.93</v>
      </c>
    </row>
    <row r="23" spans="1:8" ht="42.75" customHeight="1" x14ac:dyDescent="0.25"/>
    <row r="24" spans="1:8" ht="15.75" x14ac:dyDescent="0.25">
      <c r="A24" s="110" t="s">
        <v>37</v>
      </c>
      <c r="B24" s="131"/>
      <c r="C24" s="131"/>
      <c r="D24" s="131"/>
      <c r="E24" s="131"/>
      <c r="F24" s="131"/>
      <c r="G24" s="131"/>
    </row>
    <row r="25" spans="1:8" ht="18" x14ac:dyDescent="0.25">
      <c r="A25" s="4"/>
      <c r="B25" s="4"/>
      <c r="C25" s="4"/>
      <c r="D25" s="4"/>
      <c r="E25" s="22"/>
      <c r="F25" s="22"/>
      <c r="G25" s="5"/>
    </row>
    <row r="26" spans="1:8" ht="25.5" x14ac:dyDescent="0.25">
      <c r="A26" s="18" t="s">
        <v>5</v>
      </c>
      <c r="B26" s="17" t="s">
        <v>6</v>
      </c>
      <c r="C26" s="17" t="s">
        <v>9</v>
      </c>
      <c r="D26" s="3" t="s">
        <v>143</v>
      </c>
      <c r="E26" s="3" t="s">
        <v>78</v>
      </c>
      <c r="F26" s="3" t="s">
        <v>79</v>
      </c>
      <c r="G26" s="3" t="s">
        <v>144</v>
      </c>
    </row>
    <row r="27" spans="1:8" x14ac:dyDescent="0.25">
      <c r="A27" s="33"/>
      <c r="B27" s="34"/>
      <c r="C27" s="32" t="s">
        <v>1</v>
      </c>
      <c r="D27" s="69">
        <f>D28+D35</f>
        <v>2486553.09</v>
      </c>
      <c r="E27" s="67">
        <f>E28+E35</f>
        <v>57796.349999999977</v>
      </c>
      <c r="F27" s="67">
        <f>E27/D27*100</f>
        <v>2.3243561632540883</v>
      </c>
      <c r="G27" s="69">
        <f>G28+G35</f>
        <v>2544349.44</v>
      </c>
    </row>
    <row r="28" spans="1:8" ht="15.75" customHeight="1" x14ac:dyDescent="0.25">
      <c r="A28" s="9">
        <v>3</v>
      </c>
      <c r="B28" s="9"/>
      <c r="C28" s="9" t="s">
        <v>10</v>
      </c>
      <c r="D28" s="70">
        <f>D29+D30+D31+D32+D33+D34</f>
        <v>2459813.09</v>
      </c>
      <c r="E28" s="67">
        <f>E29+E30+E31+E32+E33+E34</f>
        <v>35296.349999999977</v>
      </c>
      <c r="F28" s="67">
        <f t="shared" ref="F28:F39" si="3">E28/D28*100</f>
        <v>1.4349200003647424</v>
      </c>
      <c r="G28" s="70">
        <f>G29+G30+G31+G32+G33+G34</f>
        <v>2495109.44</v>
      </c>
    </row>
    <row r="29" spans="1:8" ht="15.75" customHeight="1" x14ac:dyDescent="0.25">
      <c r="A29" s="9"/>
      <c r="B29" s="14">
        <v>31</v>
      </c>
      <c r="C29" s="14" t="s">
        <v>11</v>
      </c>
      <c r="D29" s="66">
        <v>2128060.06</v>
      </c>
      <c r="E29" s="67">
        <f>G29-D29</f>
        <v>4185</v>
      </c>
      <c r="F29" s="67">
        <f t="shared" si="3"/>
        <v>0.19665798342176488</v>
      </c>
      <c r="G29" s="66">
        <v>2132245.06</v>
      </c>
    </row>
    <row r="30" spans="1:8" x14ac:dyDescent="0.25">
      <c r="A30" s="10"/>
      <c r="B30" s="10">
        <v>32</v>
      </c>
      <c r="C30" s="10" t="s">
        <v>20</v>
      </c>
      <c r="D30" s="66">
        <v>314303.03000000003</v>
      </c>
      <c r="E30" s="67">
        <f t="shared" ref="E30:E31" si="4">G30-D30</f>
        <v>31111.349999999977</v>
      </c>
      <c r="F30" s="67">
        <f t="shared" si="3"/>
        <v>9.8985205456021124</v>
      </c>
      <c r="G30" s="66">
        <v>345414.38</v>
      </c>
    </row>
    <row r="31" spans="1:8" x14ac:dyDescent="0.25">
      <c r="A31" s="10"/>
      <c r="B31" s="10">
        <v>34</v>
      </c>
      <c r="C31" s="10" t="s">
        <v>65</v>
      </c>
      <c r="D31" s="66">
        <v>0</v>
      </c>
      <c r="E31" s="67">
        <f t="shared" si="4"/>
        <v>0</v>
      </c>
      <c r="F31" s="67" t="e">
        <f t="shared" si="3"/>
        <v>#DIV/0!</v>
      </c>
      <c r="G31" s="66">
        <v>0</v>
      </c>
    </row>
    <row r="32" spans="1:8" ht="27" customHeight="1" x14ac:dyDescent="0.25">
      <c r="A32" s="10"/>
      <c r="B32" s="10">
        <v>36</v>
      </c>
      <c r="C32" s="52" t="s">
        <v>66</v>
      </c>
      <c r="D32" s="66">
        <v>0</v>
      </c>
      <c r="E32" s="67">
        <v>0</v>
      </c>
      <c r="F32" s="67" t="e">
        <f t="shared" si="3"/>
        <v>#DIV/0!</v>
      </c>
      <c r="G32" s="66">
        <f>D32+E32</f>
        <v>0</v>
      </c>
    </row>
    <row r="33" spans="1:7" ht="38.25" x14ac:dyDescent="0.25">
      <c r="A33" s="10"/>
      <c r="B33" s="10">
        <v>37</v>
      </c>
      <c r="C33" s="52" t="s">
        <v>67</v>
      </c>
      <c r="D33" s="66">
        <v>16750</v>
      </c>
      <c r="E33" s="67">
        <f>G33-D33</f>
        <v>0</v>
      </c>
      <c r="F33" s="67">
        <f t="shared" si="3"/>
        <v>0</v>
      </c>
      <c r="G33" s="66">
        <v>16750</v>
      </c>
    </row>
    <row r="34" spans="1:7" x14ac:dyDescent="0.25">
      <c r="A34" s="10"/>
      <c r="B34" s="10">
        <v>38</v>
      </c>
      <c r="C34" s="10" t="s">
        <v>68</v>
      </c>
      <c r="D34" s="66">
        <v>700</v>
      </c>
      <c r="E34" s="67">
        <v>0</v>
      </c>
      <c r="F34" s="67">
        <f t="shared" si="3"/>
        <v>0</v>
      </c>
      <c r="G34" s="66">
        <f>D34+E34</f>
        <v>700</v>
      </c>
    </row>
    <row r="35" spans="1:7" ht="25.5" x14ac:dyDescent="0.25">
      <c r="A35" s="12">
        <v>4</v>
      </c>
      <c r="B35" s="13"/>
      <c r="C35" s="23" t="s">
        <v>12</v>
      </c>
      <c r="D35" s="70">
        <f>D36+D37</f>
        <v>26740</v>
      </c>
      <c r="E35" s="67">
        <f>G35-D35</f>
        <v>22500</v>
      </c>
      <c r="F35" s="67">
        <f t="shared" si="3"/>
        <v>84.143605086013466</v>
      </c>
      <c r="G35" s="70">
        <f>G36+G37</f>
        <v>49240</v>
      </c>
    </row>
    <row r="36" spans="1:7" ht="38.25" x14ac:dyDescent="0.25">
      <c r="A36" s="12"/>
      <c r="B36" s="14">
        <v>42</v>
      </c>
      <c r="C36" s="24" t="s">
        <v>28</v>
      </c>
      <c r="D36" s="66">
        <v>26740</v>
      </c>
      <c r="E36" s="67">
        <f>G36-D36</f>
        <v>22500</v>
      </c>
      <c r="F36" s="67">
        <f t="shared" ref="F36" si="5">E36/D36*100</f>
        <v>84.143605086013466</v>
      </c>
      <c r="G36" s="66">
        <v>49240</v>
      </c>
    </row>
    <row r="37" spans="1:7" ht="25.5" x14ac:dyDescent="0.25">
      <c r="A37" s="14"/>
      <c r="B37" s="14">
        <v>45</v>
      </c>
      <c r="C37" s="24" t="s">
        <v>69</v>
      </c>
      <c r="D37" s="66"/>
      <c r="E37" s="67">
        <f t="shared" ref="E37" si="6">G37-D37</f>
        <v>0</v>
      </c>
      <c r="F37" s="8"/>
      <c r="G37" s="8"/>
    </row>
    <row r="38" spans="1:7" ht="32.25" customHeight="1" x14ac:dyDescent="0.25">
      <c r="A38" s="89"/>
      <c r="B38" s="89"/>
      <c r="C38" s="90"/>
      <c r="D38" s="84"/>
      <c r="E38" s="85"/>
      <c r="F38" s="91"/>
      <c r="G38" s="91"/>
    </row>
    <row r="39" spans="1:7" x14ac:dyDescent="0.25">
      <c r="A39" s="12">
        <v>9</v>
      </c>
      <c r="B39" s="14"/>
      <c r="C39" s="24" t="s">
        <v>80</v>
      </c>
      <c r="D39" s="70">
        <f>D40</f>
        <v>7000</v>
      </c>
      <c r="E39" s="67">
        <f t="shared" ref="E39:E40" si="7">G39-D39</f>
        <v>167450.88</v>
      </c>
      <c r="F39" s="67">
        <f t="shared" si="3"/>
        <v>2392.1554285714287</v>
      </c>
      <c r="G39" s="70">
        <f>G40</f>
        <v>174450.88</v>
      </c>
    </row>
    <row r="40" spans="1:7" x14ac:dyDescent="0.25">
      <c r="A40" s="14"/>
      <c r="B40" s="14">
        <v>92</v>
      </c>
      <c r="C40" s="24" t="s">
        <v>82</v>
      </c>
      <c r="D40" s="66">
        <v>7000</v>
      </c>
      <c r="E40" s="67">
        <f t="shared" si="7"/>
        <v>167450.88</v>
      </c>
      <c r="F40" s="8"/>
      <c r="G40" s="66">
        <v>174450.88</v>
      </c>
    </row>
  </sheetData>
  <mergeCells count="5">
    <mergeCell ref="A24:G24"/>
    <mergeCell ref="A3:G3"/>
    <mergeCell ref="A5:G5"/>
    <mergeCell ref="A7:G7"/>
    <mergeCell ref="A1:G1"/>
  </mergeCells>
  <pageMargins left="0.7" right="0.7" top="0.75" bottom="0.75" header="0.3" footer="0.3"/>
  <pageSetup paperSize="9"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opLeftCell="A4" workbookViewId="0">
      <selection activeCell="A4" sqref="A4:E4"/>
    </sheetView>
  </sheetViews>
  <sheetFormatPr defaultRowHeight="15" x14ac:dyDescent="0.25"/>
  <cols>
    <col min="1" max="5" width="25.28515625" customWidth="1"/>
    <col min="8" max="8" width="36" customWidth="1"/>
  </cols>
  <sheetData>
    <row r="1" spans="1:9" ht="42" customHeight="1" x14ac:dyDescent="0.25">
      <c r="A1" s="110" t="s">
        <v>142</v>
      </c>
      <c r="B1" s="110"/>
      <c r="C1" s="110"/>
      <c r="D1" s="110"/>
      <c r="E1" s="110"/>
      <c r="F1" s="106"/>
      <c r="G1" s="106"/>
      <c r="H1" s="106"/>
      <c r="I1" s="106"/>
    </row>
    <row r="2" spans="1:9" ht="15.75" customHeight="1" x14ac:dyDescent="0.25">
      <c r="A2" s="110" t="s">
        <v>18</v>
      </c>
      <c r="B2" s="110"/>
      <c r="C2" s="110"/>
      <c r="D2" s="110"/>
      <c r="E2" s="110"/>
    </row>
    <row r="3" spans="1:9" ht="18" x14ac:dyDescent="0.25">
      <c r="B3" s="22"/>
      <c r="C3" s="22"/>
      <c r="D3" s="22"/>
      <c r="E3" s="5"/>
    </row>
    <row r="4" spans="1:9" ht="18" customHeight="1" x14ac:dyDescent="0.25">
      <c r="A4" s="110" t="s">
        <v>4</v>
      </c>
      <c r="B4" s="110"/>
      <c r="C4" s="110"/>
      <c r="D4" s="110"/>
      <c r="E4" s="110"/>
    </row>
    <row r="5" spans="1:9" ht="18" x14ac:dyDescent="0.25">
      <c r="A5" s="22"/>
      <c r="B5" s="22"/>
      <c r="C5" s="22"/>
      <c r="D5" s="22"/>
      <c r="E5" s="5"/>
    </row>
    <row r="6" spans="1:9" ht="15.75" customHeight="1" x14ac:dyDescent="0.25">
      <c r="A6" s="110" t="s">
        <v>38</v>
      </c>
      <c r="B6" s="110"/>
      <c r="C6" s="110"/>
      <c r="D6" s="110"/>
      <c r="E6" s="110"/>
    </row>
    <row r="7" spans="1:9" ht="18" x14ac:dyDescent="0.25">
      <c r="A7" s="22"/>
      <c r="B7" s="22"/>
      <c r="C7" s="22"/>
      <c r="D7" s="22"/>
      <c r="E7" s="5"/>
    </row>
    <row r="8" spans="1:9" ht="25.5" x14ac:dyDescent="0.25">
      <c r="A8" s="18" t="s">
        <v>40</v>
      </c>
      <c r="B8" s="3" t="s">
        <v>143</v>
      </c>
      <c r="C8" s="3" t="s">
        <v>78</v>
      </c>
      <c r="D8" s="3" t="s">
        <v>79</v>
      </c>
      <c r="E8" s="3" t="s">
        <v>144</v>
      </c>
    </row>
    <row r="9" spans="1:9" x14ac:dyDescent="0.25">
      <c r="A9" s="35" t="s">
        <v>0</v>
      </c>
      <c r="B9" s="75">
        <f>B10+B12+B14+B16+B24</f>
        <v>2483053.09</v>
      </c>
      <c r="C9" s="71">
        <f>E9-B9</f>
        <v>216318.30000000028</v>
      </c>
      <c r="D9" s="71">
        <f>C9/B9*100</f>
        <v>8.7117871491020065</v>
      </c>
      <c r="E9" s="75">
        <f>E10+E12+E14+E16+E24</f>
        <v>2699371.39</v>
      </c>
    </row>
    <row r="10" spans="1:9" x14ac:dyDescent="0.25">
      <c r="A10" s="23" t="s">
        <v>43</v>
      </c>
      <c r="B10" s="68">
        <f>B11</f>
        <v>26764.85</v>
      </c>
      <c r="C10" s="71">
        <f t="shared" ref="C10:C16" si="0">E10-B10</f>
        <v>47200.000000000007</v>
      </c>
      <c r="D10" s="71">
        <f t="shared" ref="D10:D25" si="1">C10/B10*100</f>
        <v>176.35069877096271</v>
      </c>
      <c r="E10" s="70">
        <f>E11</f>
        <v>73964.850000000006</v>
      </c>
    </row>
    <row r="11" spans="1:9" x14ac:dyDescent="0.25">
      <c r="A11" s="53" t="s">
        <v>70</v>
      </c>
      <c r="B11" s="66">
        <v>26764.85</v>
      </c>
      <c r="C11" s="71">
        <f t="shared" si="0"/>
        <v>47200.000000000007</v>
      </c>
      <c r="D11" s="71">
        <f t="shared" si="1"/>
        <v>176.35069877096271</v>
      </c>
      <c r="E11" s="66">
        <v>73964.850000000006</v>
      </c>
    </row>
    <row r="12" spans="1:9" x14ac:dyDescent="0.25">
      <c r="A12" s="55" t="s">
        <v>45</v>
      </c>
      <c r="B12" s="68">
        <f>B13</f>
        <v>8476</v>
      </c>
      <c r="C12" s="71">
        <f t="shared" si="0"/>
        <v>3528.3899999999994</v>
      </c>
      <c r="D12" s="71">
        <f t="shared" si="1"/>
        <v>41.628008494572903</v>
      </c>
      <c r="E12" s="70">
        <f>E13</f>
        <v>12004.39</v>
      </c>
    </row>
    <row r="13" spans="1:9" x14ac:dyDescent="0.25">
      <c r="A13" s="54" t="s">
        <v>83</v>
      </c>
      <c r="B13" s="66">
        <v>8476</v>
      </c>
      <c r="C13" s="71">
        <f t="shared" si="0"/>
        <v>3528.3899999999994</v>
      </c>
      <c r="D13" s="71">
        <f t="shared" si="1"/>
        <v>41.628008494572903</v>
      </c>
      <c r="E13" s="73">
        <v>12004.39</v>
      </c>
    </row>
    <row r="14" spans="1:9" ht="25.5" x14ac:dyDescent="0.25">
      <c r="A14" s="9" t="s">
        <v>42</v>
      </c>
      <c r="B14" s="68">
        <f>B15</f>
        <v>19000</v>
      </c>
      <c r="C14" s="71">
        <f t="shared" si="0"/>
        <v>2000</v>
      </c>
      <c r="D14" s="71">
        <f t="shared" si="1"/>
        <v>10.526315789473683</v>
      </c>
      <c r="E14" s="68">
        <f>E15</f>
        <v>21000</v>
      </c>
    </row>
    <row r="15" spans="1:9" ht="25.5" x14ac:dyDescent="0.25">
      <c r="A15" s="16" t="s">
        <v>151</v>
      </c>
      <c r="B15" s="66">
        <v>19000</v>
      </c>
      <c r="C15" s="71">
        <f t="shared" si="0"/>
        <v>2000</v>
      </c>
      <c r="D15" s="71">
        <f t="shared" si="1"/>
        <v>10.526315789473683</v>
      </c>
      <c r="E15" s="66">
        <v>21000</v>
      </c>
    </row>
    <row r="16" spans="1:9" x14ac:dyDescent="0.25">
      <c r="A16" s="35" t="s">
        <v>41</v>
      </c>
      <c r="B16" s="68">
        <f>B18+B19+B20+B21+B22+B23</f>
        <v>2424612.2399999998</v>
      </c>
      <c r="C16" s="71">
        <f t="shared" si="0"/>
        <v>162929.91000000015</v>
      </c>
      <c r="D16" s="71">
        <f t="shared" si="1"/>
        <v>6.7198336835914088</v>
      </c>
      <c r="E16" s="70">
        <f>E17+E21+E22+E23</f>
        <v>2587542.15</v>
      </c>
    </row>
    <row r="17" spans="1:5" x14ac:dyDescent="0.25">
      <c r="A17" s="95" t="s">
        <v>154</v>
      </c>
      <c r="B17" s="73">
        <f>B18+B19+B20</f>
        <v>2367222.71</v>
      </c>
      <c r="C17" s="96">
        <f>E17-B17</f>
        <v>161769.52000000002</v>
      </c>
      <c r="D17" s="96">
        <f t="shared" si="1"/>
        <v>6.8337262614382412</v>
      </c>
      <c r="E17" s="66">
        <f>E18+E19+E20</f>
        <v>2528992.23</v>
      </c>
    </row>
    <row r="18" spans="1:5" ht="25.5" x14ac:dyDescent="0.25">
      <c r="A18" s="56" t="s">
        <v>152</v>
      </c>
      <c r="B18" s="66">
        <v>2286415</v>
      </c>
      <c r="C18" s="71">
        <v>161512.78</v>
      </c>
      <c r="D18" s="71">
        <f t="shared" si="1"/>
        <v>7.0640185618096458</v>
      </c>
      <c r="E18" s="66">
        <v>2447927.7799999998</v>
      </c>
    </row>
    <row r="19" spans="1:5" ht="38.25" x14ac:dyDescent="0.25">
      <c r="A19" s="56" t="s">
        <v>153</v>
      </c>
      <c r="B19" s="66">
        <v>1737.45</v>
      </c>
      <c r="C19" s="71">
        <f>E19-B19</f>
        <v>0</v>
      </c>
      <c r="D19" s="71">
        <f t="shared" si="1"/>
        <v>0</v>
      </c>
      <c r="E19" s="66">
        <v>1737.45</v>
      </c>
    </row>
    <row r="20" spans="1:5" x14ac:dyDescent="0.25">
      <c r="A20" s="57" t="s">
        <v>150</v>
      </c>
      <c r="B20" s="66">
        <v>79070.259999999995</v>
      </c>
      <c r="C20" s="71">
        <f t="shared" ref="C20:C25" si="2">E20-B20</f>
        <v>256.74000000000524</v>
      </c>
      <c r="D20" s="71">
        <f t="shared" si="1"/>
        <v>0.32469856555423654</v>
      </c>
      <c r="E20" s="66">
        <v>79327</v>
      </c>
    </row>
    <row r="21" spans="1:5" ht="25.5" x14ac:dyDescent="0.25">
      <c r="A21" s="16" t="s">
        <v>156</v>
      </c>
      <c r="B21" s="66">
        <v>23044</v>
      </c>
      <c r="C21" s="71">
        <f t="shared" si="2"/>
        <v>0</v>
      </c>
      <c r="D21" s="71">
        <f t="shared" si="1"/>
        <v>0</v>
      </c>
      <c r="E21" s="76">
        <v>23044</v>
      </c>
    </row>
    <row r="22" spans="1:5" x14ac:dyDescent="0.25">
      <c r="A22" s="16" t="s">
        <v>157</v>
      </c>
      <c r="B22" s="73">
        <v>24500</v>
      </c>
      <c r="C22" s="71">
        <f t="shared" si="2"/>
        <v>1160.3899999999994</v>
      </c>
      <c r="D22" s="71">
        <f t="shared" si="1"/>
        <v>4.736285714285712</v>
      </c>
      <c r="E22" s="76">
        <v>25660.39</v>
      </c>
    </row>
    <row r="23" spans="1:5" ht="38.25" x14ac:dyDescent="0.25">
      <c r="A23" s="16" t="s">
        <v>155</v>
      </c>
      <c r="B23" s="73">
        <v>9845.5300000000007</v>
      </c>
      <c r="C23" s="71">
        <f t="shared" si="2"/>
        <v>0</v>
      </c>
      <c r="D23" s="71">
        <f t="shared" si="1"/>
        <v>0</v>
      </c>
      <c r="E23" s="78">
        <v>9845.5300000000007</v>
      </c>
    </row>
    <row r="24" spans="1:5" x14ac:dyDescent="0.25">
      <c r="A24" s="55" t="s">
        <v>85</v>
      </c>
      <c r="B24" s="68">
        <f>B25</f>
        <v>4200</v>
      </c>
      <c r="C24" s="71">
        <f t="shared" si="2"/>
        <v>660</v>
      </c>
      <c r="D24" s="71">
        <f t="shared" si="1"/>
        <v>15.714285714285714</v>
      </c>
      <c r="E24" s="79">
        <f>E25</f>
        <v>4860</v>
      </c>
    </row>
    <row r="25" spans="1:5" x14ac:dyDescent="0.25">
      <c r="A25" s="54" t="s">
        <v>146</v>
      </c>
      <c r="B25" s="66">
        <v>4200</v>
      </c>
      <c r="C25" s="71">
        <f t="shared" si="2"/>
        <v>660</v>
      </c>
      <c r="D25" s="71">
        <f t="shared" si="1"/>
        <v>15.714285714285714</v>
      </c>
      <c r="E25" s="78">
        <v>4860</v>
      </c>
    </row>
    <row r="26" spans="1:5" ht="30.75" customHeight="1" x14ac:dyDescent="0.25"/>
    <row r="27" spans="1:5" ht="16.5" customHeight="1" x14ac:dyDescent="0.25">
      <c r="A27" s="110" t="s">
        <v>139</v>
      </c>
      <c r="B27" s="110"/>
      <c r="C27" s="110"/>
      <c r="D27" s="110"/>
      <c r="E27" s="110"/>
    </row>
    <row r="28" spans="1:5" ht="27" customHeight="1" x14ac:dyDescent="0.25">
      <c r="A28" s="18" t="s">
        <v>40</v>
      </c>
      <c r="B28" s="3" t="s">
        <v>143</v>
      </c>
      <c r="C28" s="3" t="s">
        <v>78</v>
      </c>
      <c r="D28" s="3" t="s">
        <v>79</v>
      </c>
      <c r="E28" s="3" t="s">
        <v>144</v>
      </c>
    </row>
    <row r="29" spans="1:5" ht="16.5" customHeight="1" x14ac:dyDescent="0.25">
      <c r="A29" s="74" t="s">
        <v>140</v>
      </c>
      <c r="B29" s="88">
        <f>B30+B31+B32</f>
        <v>10500</v>
      </c>
      <c r="C29" s="93">
        <f>C30+C31+C32</f>
        <v>8928.93</v>
      </c>
      <c r="D29" s="93">
        <f>C29/B29*100</f>
        <v>85.037428571428578</v>
      </c>
      <c r="E29" s="88">
        <f t="shared" ref="E29" si="3">E30+E31+E32</f>
        <v>19428.93</v>
      </c>
    </row>
    <row r="30" spans="1:5" ht="27.75" customHeight="1" x14ac:dyDescent="0.25">
      <c r="A30" s="86" t="s">
        <v>147</v>
      </c>
      <c r="B30" s="73">
        <v>1500</v>
      </c>
      <c r="C30" s="71">
        <f>E30-B30</f>
        <v>3721.6099999999997</v>
      </c>
      <c r="D30" s="93">
        <f t="shared" ref="D30:D32" si="4">C30/B30*100</f>
        <v>248.10733333333332</v>
      </c>
      <c r="E30" s="66">
        <v>5221.6099999999997</v>
      </c>
    </row>
    <row r="31" spans="1:5" ht="27.75" customHeight="1" x14ac:dyDescent="0.25">
      <c r="A31" s="16" t="s">
        <v>148</v>
      </c>
      <c r="B31" s="73">
        <v>9000</v>
      </c>
      <c r="C31" s="71">
        <f t="shared" ref="C31:C32" si="5">E31-B31</f>
        <v>4807.32</v>
      </c>
      <c r="D31" s="93">
        <f t="shared" si="4"/>
        <v>53.414666666666669</v>
      </c>
      <c r="E31" s="66">
        <v>13807.32</v>
      </c>
    </row>
    <row r="32" spans="1:5" ht="30" x14ac:dyDescent="0.25">
      <c r="A32" s="87" t="s">
        <v>149</v>
      </c>
      <c r="B32" s="76">
        <v>0</v>
      </c>
      <c r="C32" s="71">
        <f t="shared" si="5"/>
        <v>400</v>
      </c>
      <c r="D32" s="93" t="e">
        <f t="shared" si="4"/>
        <v>#DIV/0!</v>
      </c>
      <c r="E32" s="78">
        <v>400</v>
      </c>
    </row>
    <row r="33" spans="1:8" x14ac:dyDescent="0.25">
      <c r="A33" s="83"/>
      <c r="B33" s="84"/>
      <c r="C33" s="85"/>
      <c r="D33" s="85"/>
      <c r="E33" s="59"/>
    </row>
    <row r="34" spans="1:8" ht="26.25" customHeight="1" x14ac:dyDescent="0.25">
      <c r="A34" s="83"/>
      <c r="B34" s="84"/>
      <c r="C34" s="85"/>
      <c r="D34" s="85"/>
      <c r="E34" s="59"/>
    </row>
    <row r="35" spans="1:8" ht="34.5" customHeight="1" x14ac:dyDescent="0.25">
      <c r="A35" s="83"/>
      <c r="B35" s="84"/>
      <c r="C35" s="85"/>
      <c r="D35" s="85"/>
      <c r="E35" s="59"/>
    </row>
    <row r="36" spans="1:8" ht="15.75" customHeight="1" x14ac:dyDescent="0.25">
      <c r="A36" s="110" t="s">
        <v>39</v>
      </c>
      <c r="B36" s="110"/>
      <c r="C36" s="110"/>
      <c r="D36" s="110"/>
      <c r="E36" s="110"/>
    </row>
    <row r="37" spans="1:8" ht="1.5" customHeight="1" x14ac:dyDescent="0.25">
      <c r="A37" s="22"/>
      <c r="B37" s="22"/>
      <c r="C37" s="22"/>
      <c r="D37" s="22"/>
      <c r="E37" s="5"/>
    </row>
    <row r="38" spans="1:8" ht="25.5" x14ac:dyDescent="0.25">
      <c r="A38" s="18" t="s">
        <v>40</v>
      </c>
      <c r="B38" s="3" t="s">
        <v>143</v>
      </c>
      <c r="C38" s="3" t="s">
        <v>78</v>
      </c>
      <c r="D38" s="3" t="s">
        <v>79</v>
      </c>
      <c r="E38" s="3" t="s">
        <v>144</v>
      </c>
    </row>
    <row r="39" spans="1:8" x14ac:dyDescent="0.25">
      <c r="A39" s="35" t="s">
        <v>1</v>
      </c>
      <c r="B39" s="75">
        <f>B40+B42+B44+B46+B54</f>
        <v>2486553.09</v>
      </c>
      <c r="C39" s="71">
        <f>E39-B39</f>
        <v>57796.350000000093</v>
      </c>
      <c r="D39" s="71">
        <f>C39/B39*100</f>
        <v>2.3243561632540932</v>
      </c>
      <c r="E39" s="75">
        <f>E40+E42+E44+E46+E54</f>
        <v>2544349.44</v>
      </c>
    </row>
    <row r="40" spans="1:8" ht="15.75" customHeight="1" x14ac:dyDescent="0.25">
      <c r="A40" s="23" t="s">
        <v>43</v>
      </c>
      <c r="B40" s="68">
        <f>B41</f>
        <v>26764.85</v>
      </c>
      <c r="C40" s="71">
        <f t="shared" ref="C40:C52" si="6">E40-B40</f>
        <v>47200.000000000007</v>
      </c>
      <c r="D40" s="71">
        <f t="shared" ref="D40:D55" si="7">C40/B40*100</f>
        <v>176.35069877096271</v>
      </c>
      <c r="E40" s="68">
        <f>E41</f>
        <v>73964.850000000006</v>
      </c>
      <c r="G40" s="59"/>
      <c r="H40" s="59"/>
    </row>
    <row r="41" spans="1:8" x14ac:dyDescent="0.25">
      <c r="A41" s="77" t="s">
        <v>70</v>
      </c>
      <c r="B41" s="66">
        <v>26764.85</v>
      </c>
      <c r="C41" s="71">
        <f>E41-B41</f>
        <v>47200.000000000007</v>
      </c>
      <c r="D41" s="71">
        <f t="shared" si="7"/>
        <v>176.35069877096271</v>
      </c>
      <c r="E41" s="66">
        <v>73964.850000000006</v>
      </c>
      <c r="G41" s="59"/>
      <c r="H41" s="97"/>
    </row>
    <row r="42" spans="1:8" x14ac:dyDescent="0.25">
      <c r="A42" s="55" t="s">
        <v>45</v>
      </c>
      <c r="B42" s="68">
        <f>B43</f>
        <v>9976</v>
      </c>
      <c r="C42" s="71">
        <f t="shared" si="6"/>
        <v>7250</v>
      </c>
      <c r="D42" s="71">
        <f t="shared" si="7"/>
        <v>72.674418604651152</v>
      </c>
      <c r="E42" s="68">
        <f>E43</f>
        <v>17226</v>
      </c>
      <c r="G42" s="59"/>
      <c r="H42" s="98"/>
    </row>
    <row r="43" spans="1:8" x14ac:dyDescent="0.25">
      <c r="A43" s="54" t="s">
        <v>83</v>
      </c>
      <c r="B43" s="66">
        <v>9976</v>
      </c>
      <c r="C43" s="71">
        <f t="shared" si="6"/>
        <v>7250</v>
      </c>
      <c r="D43" s="71">
        <f t="shared" si="7"/>
        <v>72.674418604651152</v>
      </c>
      <c r="E43" s="66">
        <v>17226</v>
      </c>
      <c r="G43" s="59"/>
      <c r="H43" s="83"/>
    </row>
    <row r="44" spans="1:8" ht="25.5" x14ac:dyDescent="0.25">
      <c r="A44" s="9" t="s">
        <v>42</v>
      </c>
      <c r="B44" s="68">
        <f>B45</f>
        <v>28000</v>
      </c>
      <c r="C44" s="71">
        <f t="shared" si="6"/>
        <v>6807.32</v>
      </c>
      <c r="D44" s="71">
        <f t="shared" si="7"/>
        <v>24.311857142857139</v>
      </c>
      <c r="E44" s="68">
        <f t="shared" ref="E44" si="8">E45</f>
        <v>34807.32</v>
      </c>
      <c r="G44" s="59"/>
      <c r="H44" s="99"/>
    </row>
    <row r="45" spans="1:8" x14ac:dyDescent="0.25">
      <c r="A45" s="16" t="s">
        <v>84</v>
      </c>
      <c r="B45" s="66">
        <v>28000</v>
      </c>
      <c r="C45" s="71">
        <f t="shared" si="6"/>
        <v>6807.32</v>
      </c>
      <c r="D45" s="71">
        <f t="shared" si="7"/>
        <v>24.311857142857139</v>
      </c>
      <c r="E45" s="66">
        <v>34807.32</v>
      </c>
      <c r="G45" s="59"/>
      <c r="H45" s="99"/>
    </row>
    <row r="46" spans="1:8" x14ac:dyDescent="0.25">
      <c r="A46" s="95" t="s">
        <v>41</v>
      </c>
      <c r="B46" s="73">
        <f>B47+B51+B52+B53</f>
        <v>2417612.2399999998</v>
      </c>
      <c r="C46" s="96">
        <f>C48+C49+C50+C51+C52+C53</f>
        <v>-4520.9699999999939</v>
      </c>
      <c r="D46" s="71">
        <f t="shared" si="7"/>
        <v>-0.1870014523089937</v>
      </c>
      <c r="E46" s="73">
        <f>E47+E51+E52+E53</f>
        <v>2413091.27</v>
      </c>
      <c r="G46" s="59"/>
      <c r="H46" s="99"/>
    </row>
    <row r="47" spans="1:8" x14ac:dyDescent="0.25">
      <c r="A47" s="95" t="s">
        <v>154</v>
      </c>
      <c r="B47" s="73">
        <f>B48+B49+B50</f>
        <v>2360222.71</v>
      </c>
      <c r="C47" s="96">
        <f>E47-B47</f>
        <v>341.74000000022352</v>
      </c>
      <c r="D47" s="71">
        <f t="shared" si="7"/>
        <v>1.4479142097578728E-2</v>
      </c>
      <c r="E47" s="73">
        <f>E48+E49+E50</f>
        <v>2360564.4500000002</v>
      </c>
      <c r="G47" s="59"/>
      <c r="H47" s="99"/>
    </row>
    <row r="48" spans="1:8" ht="25.5" x14ac:dyDescent="0.25">
      <c r="A48" s="95" t="s">
        <v>152</v>
      </c>
      <c r="B48" s="66">
        <v>2279415</v>
      </c>
      <c r="C48" s="71">
        <f>E48-B48</f>
        <v>85</v>
      </c>
      <c r="D48" s="71">
        <f t="shared" si="7"/>
        <v>3.7290269652520492E-3</v>
      </c>
      <c r="E48" s="66">
        <v>2279500</v>
      </c>
      <c r="G48" s="59"/>
      <c r="H48" s="100"/>
    </row>
    <row r="49" spans="1:8" ht="38.25" x14ac:dyDescent="0.25">
      <c r="A49" s="95" t="s">
        <v>153</v>
      </c>
      <c r="B49" s="66">
        <v>1737.45</v>
      </c>
      <c r="C49" s="71">
        <f>E49-B49</f>
        <v>0</v>
      </c>
      <c r="D49" s="71">
        <f t="shared" si="7"/>
        <v>0</v>
      </c>
      <c r="E49" s="66">
        <v>1737.45</v>
      </c>
      <c r="G49" s="59"/>
      <c r="H49" s="101"/>
    </row>
    <row r="50" spans="1:8" x14ac:dyDescent="0.25">
      <c r="A50" s="57" t="s">
        <v>150</v>
      </c>
      <c r="B50" s="66">
        <v>79070.259999999995</v>
      </c>
      <c r="C50" s="71">
        <f>E50-B50</f>
        <v>256.74000000000524</v>
      </c>
      <c r="D50" s="71">
        <f t="shared" si="7"/>
        <v>0.32469856555423654</v>
      </c>
      <c r="E50" s="66">
        <v>79327</v>
      </c>
      <c r="G50" s="59"/>
      <c r="H50" s="59"/>
    </row>
    <row r="51" spans="1:8" ht="25.5" x14ac:dyDescent="0.25">
      <c r="A51" s="16" t="s">
        <v>158</v>
      </c>
      <c r="B51" s="66">
        <v>23044</v>
      </c>
      <c r="C51" s="71">
        <f>E51-B51</f>
        <v>-4562.7099999999991</v>
      </c>
      <c r="D51" s="71">
        <f t="shared" si="7"/>
        <v>-19.799991320951221</v>
      </c>
      <c r="E51" s="66">
        <v>18481.29</v>
      </c>
      <c r="G51" s="59"/>
      <c r="H51" s="59"/>
    </row>
    <row r="52" spans="1:8" x14ac:dyDescent="0.25">
      <c r="A52" s="16" t="s">
        <v>157</v>
      </c>
      <c r="B52" s="73">
        <v>24500</v>
      </c>
      <c r="C52" s="71">
        <f t="shared" si="6"/>
        <v>-300</v>
      </c>
      <c r="D52" s="71">
        <f t="shared" si="7"/>
        <v>-1.2244897959183674</v>
      </c>
      <c r="E52" s="73">
        <v>24200</v>
      </c>
    </row>
    <row r="53" spans="1:8" ht="38.25" x14ac:dyDescent="0.25">
      <c r="A53" s="16" t="s">
        <v>159</v>
      </c>
      <c r="B53" s="73">
        <v>9845.5300000000007</v>
      </c>
      <c r="C53" s="71">
        <f>E53-B53</f>
        <v>0</v>
      </c>
      <c r="D53" s="71">
        <f t="shared" si="7"/>
        <v>0</v>
      </c>
      <c r="E53" s="73">
        <v>9845.5300000000007</v>
      </c>
    </row>
    <row r="54" spans="1:8" x14ac:dyDescent="0.25">
      <c r="A54" s="55" t="s">
        <v>85</v>
      </c>
      <c r="B54" s="68">
        <f>B55</f>
        <v>4200</v>
      </c>
      <c r="C54" s="71">
        <f>E54-B54</f>
        <v>1060</v>
      </c>
      <c r="D54" s="71">
        <f t="shared" si="7"/>
        <v>25.238095238095237</v>
      </c>
      <c r="E54" s="68">
        <f t="shared" ref="E54" si="9">E55</f>
        <v>5260</v>
      </c>
    </row>
    <row r="55" spans="1:8" x14ac:dyDescent="0.25">
      <c r="A55" s="54" t="s">
        <v>86</v>
      </c>
      <c r="B55" s="66">
        <v>4200</v>
      </c>
      <c r="C55" s="71">
        <f>E55-B55</f>
        <v>1060</v>
      </c>
      <c r="D55" s="71">
        <f t="shared" si="7"/>
        <v>25.238095238095237</v>
      </c>
      <c r="E55" s="66">
        <v>5260</v>
      </c>
    </row>
    <row r="58" spans="1:8" ht="15.75" x14ac:dyDescent="0.25">
      <c r="A58" s="110" t="s">
        <v>145</v>
      </c>
      <c r="B58" s="110"/>
      <c r="C58" s="110"/>
      <c r="D58" s="110"/>
      <c r="E58" s="110"/>
    </row>
    <row r="59" spans="1:8" ht="25.5" x14ac:dyDescent="0.25">
      <c r="A59" s="18" t="s">
        <v>40</v>
      </c>
      <c r="B59" s="3" t="s">
        <v>143</v>
      </c>
      <c r="C59" s="3" t="s">
        <v>78</v>
      </c>
      <c r="D59" s="3" t="s">
        <v>79</v>
      </c>
      <c r="E59" s="3" t="s">
        <v>144</v>
      </c>
    </row>
    <row r="60" spans="1:8" x14ac:dyDescent="0.25">
      <c r="A60" s="74" t="s">
        <v>140</v>
      </c>
      <c r="B60" s="88">
        <f>B61+B62+B63</f>
        <v>7000</v>
      </c>
      <c r="C60" s="93">
        <f>C61+C62+C63</f>
        <v>167450.88</v>
      </c>
      <c r="D60" s="94">
        <f>C60/B60*100</f>
        <v>2392.1554285714287</v>
      </c>
      <c r="E60" s="88">
        <f>E61+E62+E63</f>
        <v>174450.88</v>
      </c>
    </row>
    <row r="61" spans="1:8" ht="25.5" x14ac:dyDescent="0.25">
      <c r="A61" s="56" t="s">
        <v>141</v>
      </c>
      <c r="B61" s="66">
        <v>7000</v>
      </c>
      <c r="C61" s="71">
        <f t="shared" ref="C61:C63" si="10">E61-B61</f>
        <v>161427.78</v>
      </c>
      <c r="D61" s="94">
        <f t="shared" ref="D61:D63" si="11">C61/B61*100</f>
        <v>2306.111142857143</v>
      </c>
      <c r="E61" s="66">
        <v>168427.78</v>
      </c>
    </row>
    <row r="62" spans="1:8" ht="25.5" x14ac:dyDescent="0.25">
      <c r="A62" s="16" t="s">
        <v>156</v>
      </c>
      <c r="B62" s="78">
        <v>0</v>
      </c>
      <c r="C62" s="71">
        <f t="shared" si="10"/>
        <v>4562.71</v>
      </c>
      <c r="D62" s="94" t="e">
        <f t="shared" si="11"/>
        <v>#DIV/0!</v>
      </c>
      <c r="E62" s="76">
        <v>4562.71</v>
      </c>
    </row>
    <row r="63" spans="1:8" x14ac:dyDescent="0.25">
      <c r="A63" s="16" t="s">
        <v>157</v>
      </c>
      <c r="B63" s="78">
        <v>0</v>
      </c>
      <c r="C63" s="71">
        <f t="shared" si="10"/>
        <v>1460.39</v>
      </c>
      <c r="D63" s="94" t="e">
        <f t="shared" si="11"/>
        <v>#DIV/0!</v>
      </c>
      <c r="E63" s="76">
        <v>1460.39</v>
      </c>
    </row>
  </sheetData>
  <mergeCells count="7">
    <mergeCell ref="A1:E1"/>
    <mergeCell ref="A27:E27"/>
    <mergeCell ref="A58:E58"/>
    <mergeCell ref="A2:E2"/>
    <mergeCell ref="A4:E4"/>
    <mergeCell ref="A6:E6"/>
    <mergeCell ref="A36:E36"/>
  </mergeCells>
  <pageMargins left="0.7" right="0.7" top="0.75" bottom="0.75" header="0.3" footer="0.3"/>
  <pageSetup paperSize="9" scale="7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E6" sqref="E6"/>
    </sheetView>
  </sheetViews>
  <sheetFormatPr defaultRowHeight="15" x14ac:dyDescent="0.25"/>
  <cols>
    <col min="1" max="1" width="37.7109375" customWidth="1"/>
    <col min="2" max="5" width="25.28515625" customWidth="1"/>
  </cols>
  <sheetData>
    <row r="1" spans="1:9" ht="42" customHeight="1" x14ac:dyDescent="0.25">
      <c r="A1" s="110" t="s">
        <v>160</v>
      </c>
      <c r="B1" s="110"/>
      <c r="C1" s="110"/>
      <c r="D1" s="110"/>
      <c r="E1" s="110"/>
      <c r="F1" s="110"/>
      <c r="G1" s="110"/>
      <c r="H1" s="110"/>
      <c r="I1" s="110"/>
    </row>
    <row r="2" spans="1:9" ht="18" customHeight="1" x14ac:dyDescent="0.25">
      <c r="A2" s="4"/>
      <c r="B2" s="4"/>
      <c r="C2" s="22"/>
      <c r="D2" s="22"/>
      <c r="E2" s="4"/>
    </row>
    <row r="3" spans="1:9" ht="15.75" x14ac:dyDescent="0.25">
      <c r="A3" s="110" t="s">
        <v>18</v>
      </c>
      <c r="B3" s="110"/>
      <c r="C3" s="110"/>
      <c r="D3" s="110"/>
      <c r="E3" s="111"/>
    </row>
    <row r="4" spans="1:9" ht="18" x14ac:dyDescent="0.25">
      <c r="A4" s="4"/>
      <c r="B4" s="4"/>
      <c r="C4" s="22"/>
      <c r="D4" s="22"/>
      <c r="E4" s="5"/>
    </row>
    <row r="5" spans="1:9" ht="18" customHeight="1" x14ac:dyDescent="0.25">
      <c r="A5" s="110" t="s">
        <v>4</v>
      </c>
      <c r="B5" s="112"/>
      <c r="C5" s="112"/>
      <c r="D5" s="112"/>
      <c r="E5" s="112"/>
    </row>
    <row r="6" spans="1:9" ht="18" x14ac:dyDescent="0.25">
      <c r="A6" s="4"/>
      <c r="B6" s="4"/>
      <c r="C6" s="22"/>
      <c r="D6" s="22"/>
      <c r="E6" s="5"/>
    </row>
    <row r="7" spans="1:9" ht="15.75" x14ac:dyDescent="0.25">
      <c r="A7" s="110" t="s">
        <v>13</v>
      </c>
      <c r="B7" s="131"/>
      <c r="C7" s="131"/>
      <c r="D7" s="131"/>
      <c r="E7" s="131"/>
    </row>
    <row r="8" spans="1:9" ht="18" x14ac:dyDescent="0.25">
      <c r="A8" s="4"/>
      <c r="B8" s="4"/>
      <c r="C8" s="22"/>
      <c r="D8" s="22"/>
      <c r="E8" s="5"/>
    </row>
    <row r="9" spans="1:9" ht="25.5" x14ac:dyDescent="0.25">
      <c r="A9" s="18" t="s">
        <v>40</v>
      </c>
      <c r="B9" s="3" t="s">
        <v>143</v>
      </c>
      <c r="C9" s="3" t="s">
        <v>78</v>
      </c>
      <c r="D9" s="3" t="s">
        <v>79</v>
      </c>
      <c r="E9" s="3" t="s">
        <v>144</v>
      </c>
    </row>
    <row r="10" spans="1:9" ht="15.75" customHeight="1" x14ac:dyDescent="0.25">
      <c r="A10" s="9" t="s">
        <v>14</v>
      </c>
      <c r="B10" s="68">
        <f t="shared" ref="B10:E10" si="0">B11</f>
        <v>2486553.09</v>
      </c>
      <c r="C10" s="68">
        <f>E10-B10</f>
        <v>57796.350000000093</v>
      </c>
      <c r="D10" s="68">
        <f>C10/B10*100</f>
        <v>2.3243561632540932</v>
      </c>
      <c r="E10" s="68">
        <f t="shared" si="0"/>
        <v>2544349.44</v>
      </c>
    </row>
    <row r="11" spans="1:9" ht="15.75" customHeight="1" x14ac:dyDescent="0.25">
      <c r="A11" s="9" t="s">
        <v>71</v>
      </c>
      <c r="B11" s="73">
        <f>B12+B14+B15</f>
        <v>2486553.09</v>
      </c>
      <c r="C11" s="68">
        <f t="shared" ref="C11:C14" si="1">E11-B11</f>
        <v>57796.350000000093</v>
      </c>
      <c r="D11" s="68">
        <f t="shared" ref="D11:D14" si="2">C11/B11*100</f>
        <v>2.3243561632540932</v>
      </c>
      <c r="E11" s="73">
        <f>E12+E14+E15</f>
        <v>2544349.44</v>
      </c>
    </row>
    <row r="12" spans="1:9" x14ac:dyDescent="0.25">
      <c r="A12" s="16" t="s">
        <v>72</v>
      </c>
      <c r="B12" s="66">
        <f>B13</f>
        <v>2448205.2599999998</v>
      </c>
      <c r="C12" s="66">
        <v>10596.35</v>
      </c>
      <c r="D12" s="66">
        <f t="shared" ref="D12:E12" si="3">D13</f>
        <v>0.43282114343631473</v>
      </c>
      <c r="E12" s="66">
        <f t="shared" si="3"/>
        <v>2458801.61</v>
      </c>
    </row>
    <row r="13" spans="1:9" x14ac:dyDescent="0.25">
      <c r="A13" s="16" t="s">
        <v>74</v>
      </c>
      <c r="B13" s="66">
        <v>2448205.2599999998</v>
      </c>
      <c r="C13" s="68">
        <v>10596.35</v>
      </c>
      <c r="D13" s="68">
        <f t="shared" si="2"/>
        <v>0.43282114343631473</v>
      </c>
      <c r="E13" s="66">
        <v>2458801.61</v>
      </c>
    </row>
    <row r="14" spans="1:9" x14ac:dyDescent="0.25">
      <c r="A14" s="15" t="s">
        <v>73</v>
      </c>
      <c r="B14" s="66">
        <v>110</v>
      </c>
      <c r="C14" s="68">
        <f t="shared" si="1"/>
        <v>0</v>
      </c>
      <c r="D14" s="68">
        <f t="shared" si="2"/>
        <v>0</v>
      </c>
      <c r="E14" s="66">
        <v>110</v>
      </c>
    </row>
    <row r="15" spans="1:9" ht="30" x14ac:dyDescent="0.25">
      <c r="A15" s="80" t="s">
        <v>91</v>
      </c>
      <c r="B15" s="66">
        <v>38237.83</v>
      </c>
      <c r="C15" s="82">
        <v>47200</v>
      </c>
      <c r="D15" s="82">
        <v>123.44</v>
      </c>
      <c r="E15" s="81">
        <v>85437.83</v>
      </c>
    </row>
  </sheetData>
  <mergeCells count="4">
    <mergeCell ref="A3:E3"/>
    <mergeCell ref="A5:E5"/>
    <mergeCell ref="A7:E7"/>
    <mergeCell ref="A1:I1"/>
  </mergeCells>
  <pageMargins left="0.7" right="0.7" top="0.75" bottom="0.75" header="0.3" footer="0.3"/>
  <pageSetup paperSize="9" scale="7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workbookViewId="0">
      <selection activeCell="H9" sqref="H9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5" width="25.28515625" customWidth="1"/>
  </cols>
  <sheetData>
    <row r="1" spans="1:9" ht="42" customHeight="1" x14ac:dyDescent="0.25">
      <c r="A1" s="110" t="s">
        <v>142</v>
      </c>
      <c r="B1" s="110"/>
      <c r="C1" s="110"/>
      <c r="D1" s="110"/>
      <c r="E1" s="110"/>
      <c r="F1" s="110"/>
      <c r="G1" s="110"/>
      <c r="H1" s="110"/>
      <c r="I1" s="110"/>
    </row>
    <row r="2" spans="1:9" ht="18" customHeight="1" x14ac:dyDescent="0.25">
      <c r="A2" s="4"/>
      <c r="B2" s="4"/>
      <c r="C2" s="4"/>
      <c r="D2" s="4"/>
      <c r="E2" s="4"/>
    </row>
    <row r="3" spans="1:9" ht="15.75" customHeight="1" x14ac:dyDescent="0.25">
      <c r="A3" s="110" t="s">
        <v>18</v>
      </c>
      <c r="B3" s="110"/>
      <c r="C3" s="110"/>
      <c r="D3" s="110"/>
      <c r="E3" s="110"/>
    </row>
    <row r="4" spans="1:9" ht="18" x14ac:dyDescent="0.25">
      <c r="A4" s="4"/>
      <c r="B4" s="4"/>
      <c r="C4" s="4"/>
      <c r="D4" s="4"/>
      <c r="E4" s="5"/>
    </row>
    <row r="5" spans="1:9" ht="18" customHeight="1" x14ac:dyDescent="0.25">
      <c r="A5" s="110" t="s">
        <v>47</v>
      </c>
      <c r="B5" s="110"/>
      <c r="C5" s="110"/>
      <c r="D5" s="110"/>
      <c r="E5" s="110"/>
    </row>
    <row r="6" spans="1:9" ht="18" x14ac:dyDescent="0.25">
      <c r="A6" s="4"/>
      <c r="B6" s="4"/>
      <c r="C6" s="4"/>
      <c r="D6" s="4"/>
      <c r="E6" s="5"/>
    </row>
    <row r="7" spans="1:9" ht="30" customHeight="1" x14ac:dyDescent="0.25">
      <c r="A7" s="18" t="s">
        <v>5</v>
      </c>
      <c r="B7" s="17" t="s">
        <v>6</v>
      </c>
      <c r="C7" s="17" t="s">
        <v>29</v>
      </c>
      <c r="D7" s="18" t="s">
        <v>161</v>
      </c>
      <c r="E7" s="18" t="s">
        <v>144</v>
      </c>
    </row>
    <row r="8" spans="1:9" x14ac:dyDescent="0.25">
      <c r="A8" s="33"/>
      <c r="B8" s="34"/>
      <c r="C8" s="32" t="s">
        <v>49</v>
      </c>
      <c r="D8" s="33"/>
      <c r="E8" s="33"/>
    </row>
    <row r="9" spans="1:9" ht="25.5" x14ac:dyDescent="0.25">
      <c r="A9" s="9">
        <v>8</v>
      </c>
      <c r="B9" s="9"/>
      <c r="C9" s="9" t="s">
        <v>15</v>
      </c>
      <c r="D9" s="8"/>
      <c r="E9" s="8"/>
    </row>
    <row r="10" spans="1:9" x14ac:dyDescent="0.25">
      <c r="A10" s="9"/>
      <c r="B10" s="14">
        <v>84</v>
      </c>
      <c r="C10" s="14" t="s">
        <v>21</v>
      </c>
      <c r="D10" s="8"/>
      <c r="E10" s="8"/>
    </row>
    <row r="11" spans="1:9" x14ac:dyDescent="0.25">
      <c r="A11" s="9"/>
      <c r="B11" s="14"/>
      <c r="C11" s="36"/>
      <c r="D11" s="8"/>
      <c r="E11" s="8"/>
    </row>
    <row r="12" spans="1:9" x14ac:dyDescent="0.25">
      <c r="A12" s="9"/>
      <c r="B12" s="14"/>
      <c r="C12" s="32" t="s">
        <v>52</v>
      </c>
      <c r="D12" s="8"/>
      <c r="E12" s="8"/>
    </row>
    <row r="13" spans="1:9" ht="25.5" x14ac:dyDescent="0.25">
      <c r="A13" s="12">
        <v>5</v>
      </c>
      <c r="B13" s="13"/>
      <c r="C13" s="23" t="s">
        <v>16</v>
      </c>
      <c r="D13" s="8"/>
      <c r="E13" s="8"/>
    </row>
    <row r="14" spans="1:9" ht="25.5" x14ac:dyDescent="0.25">
      <c r="A14" s="14"/>
      <c r="B14" s="14">
        <v>54</v>
      </c>
      <c r="C14" s="24" t="s">
        <v>22</v>
      </c>
      <c r="D14" s="8"/>
      <c r="E14" s="8"/>
    </row>
  </sheetData>
  <mergeCells count="3">
    <mergeCell ref="A3:E3"/>
    <mergeCell ref="A5:E5"/>
    <mergeCell ref="A1:I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workbookViewId="0">
      <selection sqref="A1:I1"/>
    </sheetView>
  </sheetViews>
  <sheetFormatPr defaultRowHeight="15" x14ac:dyDescent="0.25"/>
  <cols>
    <col min="1" max="3" width="25.28515625" customWidth="1"/>
  </cols>
  <sheetData>
    <row r="1" spans="1:9" ht="42" customHeight="1" x14ac:dyDescent="0.25">
      <c r="A1" s="110" t="s">
        <v>160</v>
      </c>
      <c r="B1" s="110"/>
      <c r="C1" s="110"/>
      <c r="D1" s="110"/>
      <c r="E1" s="110"/>
      <c r="F1" s="110"/>
      <c r="G1" s="110"/>
      <c r="H1" s="110"/>
      <c r="I1" s="110"/>
    </row>
    <row r="2" spans="1:9" ht="18" customHeight="1" x14ac:dyDescent="0.25">
      <c r="A2" s="22"/>
      <c r="B2" s="22"/>
      <c r="C2" s="22"/>
    </row>
    <row r="3" spans="1:9" ht="15.75" customHeight="1" x14ac:dyDescent="0.25">
      <c r="A3" s="110" t="s">
        <v>18</v>
      </c>
      <c r="B3" s="110"/>
      <c r="C3" s="110"/>
    </row>
    <row r="4" spans="1:9" ht="18" x14ac:dyDescent="0.25">
      <c r="A4" s="22"/>
      <c r="B4" s="22"/>
      <c r="C4" s="5"/>
    </row>
    <row r="5" spans="1:9" ht="18" customHeight="1" x14ac:dyDescent="0.25">
      <c r="A5" s="110" t="s">
        <v>48</v>
      </c>
      <c r="B5" s="110"/>
      <c r="C5" s="110"/>
    </row>
    <row r="6" spans="1:9" ht="18" x14ac:dyDescent="0.25">
      <c r="A6" s="22"/>
      <c r="B6" s="22"/>
      <c r="C6" s="5"/>
    </row>
    <row r="7" spans="1:9" ht="25.5" x14ac:dyDescent="0.25">
      <c r="A7" s="17" t="s">
        <v>40</v>
      </c>
      <c r="B7" s="18" t="s">
        <v>161</v>
      </c>
      <c r="C7" s="18" t="s">
        <v>144</v>
      </c>
    </row>
    <row r="8" spans="1:9" x14ac:dyDescent="0.25">
      <c r="A8" s="9" t="s">
        <v>49</v>
      </c>
      <c r="B8" s="8"/>
      <c r="C8" s="8"/>
    </row>
    <row r="9" spans="1:9" ht="25.5" x14ac:dyDescent="0.25">
      <c r="A9" s="9" t="s">
        <v>50</v>
      </c>
      <c r="B9" s="8"/>
      <c r="C9" s="8"/>
    </row>
    <row r="10" spans="1:9" ht="25.5" x14ac:dyDescent="0.25">
      <c r="A10" s="16" t="s">
        <v>51</v>
      </c>
      <c r="B10" s="8"/>
      <c r="C10" s="8"/>
    </row>
    <row r="11" spans="1:9" x14ac:dyDescent="0.25">
      <c r="A11" s="16"/>
      <c r="B11" s="8"/>
      <c r="C11" s="8"/>
    </row>
    <row r="12" spans="1:9" x14ac:dyDescent="0.25">
      <c r="A12" s="9" t="s">
        <v>52</v>
      </c>
      <c r="B12" s="8"/>
      <c r="C12" s="8"/>
    </row>
    <row r="13" spans="1:9" x14ac:dyDescent="0.25">
      <c r="A13" s="23" t="s">
        <v>43</v>
      </c>
      <c r="B13" s="8"/>
      <c r="C13" s="8"/>
    </row>
    <row r="14" spans="1:9" x14ac:dyDescent="0.25">
      <c r="A14" s="11" t="s">
        <v>44</v>
      </c>
      <c r="B14" s="8"/>
      <c r="C14" s="8"/>
    </row>
    <row r="15" spans="1:9" x14ac:dyDescent="0.25">
      <c r="A15" s="23" t="s">
        <v>45</v>
      </c>
      <c r="B15" s="8"/>
      <c r="C15" s="8"/>
    </row>
    <row r="16" spans="1:9" x14ac:dyDescent="0.25">
      <c r="A16" s="11" t="s">
        <v>46</v>
      </c>
      <c r="B16" s="8"/>
      <c r="C16" s="8"/>
    </row>
  </sheetData>
  <mergeCells count="3">
    <mergeCell ref="A3:C3"/>
    <mergeCell ref="A5:C5"/>
    <mergeCell ref="A1:I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workbookViewId="0">
      <selection activeCell="O2" sqref="O2"/>
    </sheetView>
  </sheetViews>
  <sheetFormatPr defaultRowHeight="15" x14ac:dyDescent="0.25"/>
  <cols>
    <col min="1" max="1" width="13.140625" customWidth="1"/>
    <col min="5" max="5" width="7.5703125" customWidth="1"/>
    <col min="6" max="7" width="9.140625" hidden="1" customWidth="1"/>
    <col min="8" max="8" width="9.85546875" customWidth="1"/>
    <col min="9" max="9" width="0.28515625" hidden="1" customWidth="1"/>
    <col min="11" max="11" width="0.140625" customWidth="1"/>
    <col min="13" max="13" width="1.7109375" customWidth="1"/>
  </cols>
  <sheetData>
    <row r="1" spans="1:14" ht="15.75" customHeight="1" x14ac:dyDescent="0.25">
      <c r="A1" s="110" t="s">
        <v>188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44.25" customHeight="1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16.5" customHeight="1" thickBot="1" x14ac:dyDescent="0.3">
      <c r="B3" s="142" t="s">
        <v>17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4" ht="31.5" customHeight="1" thickTop="1" thickBot="1" x14ac:dyDescent="0.3">
      <c r="A4" s="107" t="s">
        <v>19</v>
      </c>
      <c r="B4" s="145" t="s">
        <v>29</v>
      </c>
      <c r="C4" s="146"/>
      <c r="D4" s="146"/>
      <c r="E4" s="146"/>
      <c r="F4" s="146"/>
      <c r="G4" s="143" t="s">
        <v>162</v>
      </c>
      <c r="H4" s="147"/>
      <c r="I4" s="143" t="s">
        <v>78</v>
      </c>
      <c r="J4" s="143"/>
      <c r="K4" s="143" t="s">
        <v>138</v>
      </c>
      <c r="L4" s="143"/>
      <c r="M4" s="143" t="s">
        <v>163</v>
      </c>
      <c r="N4" s="143"/>
    </row>
    <row r="5" spans="1:14" ht="15.75" thickTop="1" x14ac:dyDescent="0.25">
      <c r="A5" s="102"/>
      <c r="B5" s="132" t="s">
        <v>92</v>
      </c>
      <c r="C5" s="133"/>
      <c r="D5" s="133"/>
      <c r="E5" s="133"/>
      <c r="F5" s="133"/>
      <c r="G5" s="134">
        <v>2486553.09</v>
      </c>
      <c r="H5" s="133"/>
      <c r="I5" s="144">
        <v>57796.35</v>
      </c>
      <c r="J5" s="144"/>
      <c r="K5" s="144">
        <v>2.3199999999999998</v>
      </c>
      <c r="L5" s="144"/>
      <c r="M5" s="144">
        <v>2544349.44</v>
      </c>
      <c r="N5" s="144"/>
    </row>
    <row r="6" spans="1:14" s="104" customFormat="1" ht="27.75" customHeight="1" x14ac:dyDescent="0.25">
      <c r="A6" s="103" t="s">
        <v>93</v>
      </c>
      <c r="B6" s="139" t="s">
        <v>75</v>
      </c>
      <c r="C6" s="140"/>
      <c r="D6" s="140"/>
      <c r="E6" s="140"/>
      <c r="F6" s="140"/>
      <c r="G6" s="141">
        <v>79070.259999999995</v>
      </c>
      <c r="H6" s="140"/>
      <c r="I6" s="141">
        <v>256.74</v>
      </c>
      <c r="J6" s="141"/>
      <c r="K6" s="141">
        <v>0.32</v>
      </c>
      <c r="L6" s="141"/>
      <c r="M6" s="141">
        <v>79327</v>
      </c>
      <c r="N6" s="141"/>
    </row>
    <row r="7" spans="1:14" ht="33.75" x14ac:dyDescent="0.25">
      <c r="A7" s="105" t="s">
        <v>94</v>
      </c>
      <c r="B7" s="135" t="s">
        <v>76</v>
      </c>
      <c r="C7" s="136"/>
      <c r="D7" s="136"/>
      <c r="E7" s="136"/>
      <c r="F7" s="136"/>
      <c r="G7" s="137">
        <v>78570.259999999995</v>
      </c>
      <c r="H7" s="136"/>
      <c r="I7" s="137">
        <v>256.74</v>
      </c>
      <c r="J7" s="137"/>
      <c r="K7" s="137">
        <v>0.33</v>
      </c>
      <c r="L7" s="137"/>
      <c r="M7" s="137">
        <v>78827</v>
      </c>
      <c r="N7" s="137"/>
    </row>
    <row r="8" spans="1:14" x14ac:dyDescent="0.25">
      <c r="A8" s="102" t="s">
        <v>164</v>
      </c>
      <c r="B8" s="132" t="s">
        <v>165</v>
      </c>
      <c r="C8" s="133"/>
      <c r="D8" s="133"/>
      <c r="E8" s="133"/>
      <c r="F8" s="133"/>
      <c r="G8" s="134">
        <v>78570.259999999995</v>
      </c>
      <c r="H8" s="133"/>
      <c r="I8" s="134">
        <v>256.74</v>
      </c>
      <c r="J8" s="134"/>
      <c r="K8" s="134">
        <v>0.33</v>
      </c>
      <c r="L8" s="134"/>
      <c r="M8" s="134">
        <v>78827</v>
      </c>
      <c r="N8" s="134"/>
    </row>
    <row r="9" spans="1:14" x14ac:dyDescent="0.25">
      <c r="A9" s="102" t="s">
        <v>166</v>
      </c>
      <c r="B9" s="132" t="s">
        <v>95</v>
      </c>
      <c r="C9" s="133"/>
      <c r="D9" s="133"/>
      <c r="E9" s="133"/>
      <c r="F9" s="133"/>
      <c r="G9" s="134">
        <v>78570.259999999995</v>
      </c>
      <c r="H9" s="133"/>
      <c r="I9" s="134">
        <v>256.74</v>
      </c>
      <c r="J9" s="134"/>
      <c r="K9" s="134">
        <v>0.33</v>
      </c>
      <c r="L9" s="134"/>
      <c r="M9" s="134">
        <v>78827</v>
      </c>
      <c r="N9" s="134"/>
    </row>
    <row r="10" spans="1:14" x14ac:dyDescent="0.25">
      <c r="A10" s="102" t="s">
        <v>96</v>
      </c>
      <c r="B10" s="132" t="s">
        <v>10</v>
      </c>
      <c r="C10" s="133"/>
      <c r="D10" s="133"/>
      <c r="E10" s="133"/>
      <c r="F10" s="133"/>
      <c r="G10" s="134">
        <v>78570.259999999995</v>
      </c>
      <c r="H10" s="133"/>
      <c r="I10" s="134">
        <v>256.74</v>
      </c>
      <c r="J10" s="134"/>
      <c r="K10" s="134">
        <v>0.33</v>
      </c>
      <c r="L10" s="134"/>
      <c r="M10" s="134">
        <v>78827</v>
      </c>
      <c r="N10" s="134"/>
    </row>
    <row r="11" spans="1:14" x14ac:dyDescent="0.25">
      <c r="A11" s="102" t="s">
        <v>97</v>
      </c>
      <c r="B11" s="132" t="s">
        <v>20</v>
      </c>
      <c r="C11" s="133"/>
      <c r="D11" s="133"/>
      <c r="E11" s="133"/>
      <c r="F11" s="133"/>
      <c r="G11" s="134">
        <v>78570.259999999995</v>
      </c>
      <c r="H11" s="133"/>
      <c r="I11" s="134">
        <v>256.74</v>
      </c>
      <c r="J11" s="134"/>
      <c r="K11" s="134">
        <v>0.33</v>
      </c>
      <c r="L11" s="134"/>
      <c r="M11" s="134">
        <v>78827</v>
      </c>
      <c r="N11" s="134"/>
    </row>
    <row r="12" spans="1:14" x14ac:dyDescent="0.25">
      <c r="A12" s="102" t="s">
        <v>98</v>
      </c>
      <c r="B12" s="132" t="s">
        <v>65</v>
      </c>
      <c r="C12" s="133"/>
      <c r="D12" s="133"/>
      <c r="E12" s="133"/>
      <c r="F12" s="133"/>
      <c r="G12" s="134">
        <v>0</v>
      </c>
      <c r="H12" s="133"/>
      <c r="I12" s="134">
        <v>0</v>
      </c>
      <c r="J12" s="134"/>
      <c r="K12" s="134">
        <v>0</v>
      </c>
      <c r="L12" s="134"/>
      <c r="M12" s="134">
        <v>0</v>
      </c>
      <c r="N12" s="134"/>
    </row>
    <row r="13" spans="1:14" ht="32.25" customHeight="1" x14ac:dyDescent="0.25">
      <c r="A13" s="105" t="s">
        <v>99</v>
      </c>
      <c r="B13" s="135" t="s">
        <v>100</v>
      </c>
      <c r="C13" s="136"/>
      <c r="D13" s="136"/>
      <c r="E13" s="136"/>
      <c r="F13" s="136"/>
      <c r="G13" s="137">
        <v>0</v>
      </c>
      <c r="H13" s="136"/>
      <c r="I13" s="137">
        <v>0</v>
      </c>
      <c r="J13" s="137"/>
      <c r="K13" s="137">
        <v>0</v>
      </c>
      <c r="L13" s="137"/>
      <c r="M13" s="137">
        <v>0</v>
      </c>
      <c r="N13" s="137"/>
    </row>
    <row r="14" spans="1:14" x14ac:dyDescent="0.25">
      <c r="A14" s="102" t="s">
        <v>164</v>
      </c>
      <c r="B14" s="132" t="s">
        <v>165</v>
      </c>
      <c r="C14" s="133"/>
      <c r="D14" s="133"/>
      <c r="E14" s="133"/>
      <c r="F14" s="133"/>
      <c r="G14" s="134">
        <v>0</v>
      </c>
      <c r="H14" s="133"/>
      <c r="I14" s="134">
        <v>0</v>
      </c>
      <c r="J14" s="134"/>
      <c r="K14" s="134">
        <v>0</v>
      </c>
      <c r="L14" s="134"/>
      <c r="M14" s="134">
        <v>0</v>
      </c>
      <c r="N14" s="134"/>
    </row>
    <row r="15" spans="1:14" x14ac:dyDescent="0.25">
      <c r="A15" s="102" t="s">
        <v>166</v>
      </c>
      <c r="B15" s="132" t="s">
        <v>95</v>
      </c>
      <c r="C15" s="133"/>
      <c r="D15" s="133"/>
      <c r="E15" s="133"/>
      <c r="F15" s="133"/>
      <c r="G15" s="134">
        <v>0</v>
      </c>
      <c r="H15" s="133"/>
      <c r="I15" s="134">
        <v>0</v>
      </c>
      <c r="J15" s="134"/>
      <c r="K15" s="134">
        <v>0</v>
      </c>
      <c r="L15" s="134"/>
      <c r="M15" s="134">
        <v>0</v>
      </c>
      <c r="N15" s="134"/>
    </row>
    <row r="16" spans="1:14" x14ac:dyDescent="0.25">
      <c r="A16" s="102" t="s">
        <v>96</v>
      </c>
      <c r="B16" s="132" t="s">
        <v>10</v>
      </c>
      <c r="C16" s="133"/>
      <c r="D16" s="133"/>
      <c r="E16" s="133"/>
      <c r="F16" s="133"/>
      <c r="G16" s="134">
        <v>0</v>
      </c>
      <c r="H16" s="133"/>
      <c r="I16" s="134">
        <v>0</v>
      </c>
      <c r="J16" s="134"/>
      <c r="K16" s="134">
        <v>0</v>
      </c>
      <c r="L16" s="134"/>
      <c r="M16" s="134">
        <v>0</v>
      </c>
      <c r="N16" s="134"/>
    </row>
    <row r="17" spans="1:14" x14ac:dyDescent="0.25">
      <c r="A17" s="102" t="s">
        <v>97</v>
      </c>
      <c r="B17" s="132" t="s">
        <v>20</v>
      </c>
      <c r="C17" s="133"/>
      <c r="D17" s="133"/>
      <c r="E17" s="133"/>
      <c r="F17" s="133"/>
      <c r="G17" s="134">
        <v>0</v>
      </c>
      <c r="H17" s="133"/>
      <c r="I17" s="134">
        <v>0</v>
      </c>
      <c r="J17" s="134"/>
      <c r="K17" s="134">
        <v>0</v>
      </c>
      <c r="L17" s="134"/>
      <c r="M17" s="134">
        <v>0</v>
      </c>
      <c r="N17" s="134"/>
    </row>
    <row r="18" spans="1:14" x14ac:dyDescent="0.25">
      <c r="A18" s="102" t="s">
        <v>101</v>
      </c>
      <c r="B18" s="132" t="s">
        <v>12</v>
      </c>
      <c r="C18" s="133"/>
      <c r="D18" s="133"/>
      <c r="E18" s="133"/>
      <c r="F18" s="133"/>
      <c r="G18" s="134">
        <v>0</v>
      </c>
      <c r="H18" s="133"/>
      <c r="I18" s="134">
        <v>0</v>
      </c>
      <c r="J18" s="134"/>
      <c r="K18" s="134">
        <v>0</v>
      </c>
      <c r="L18" s="134"/>
      <c r="M18" s="134">
        <v>0</v>
      </c>
      <c r="N18" s="134"/>
    </row>
    <row r="19" spans="1:14" x14ac:dyDescent="0.25">
      <c r="A19" s="102" t="s">
        <v>102</v>
      </c>
      <c r="B19" s="132" t="s">
        <v>28</v>
      </c>
      <c r="C19" s="133"/>
      <c r="D19" s="133"/>
      <c r="E19" s="133"/>
      <c r="F19" s="133"/>
      <c r="G19" s="134">
        <v>0</v>
      </c>
      <c r="H19" s="133"/>
      <c r="I19" s="134">
        <v>0</v>
      </c>
      <c r="J19" s="134"/>
      <c r="K19" s="134">
        <v>0</v>
      </c>
      <c r="L19" s="134"/>
      <c r="M19" s="134">
        <v>0</v>
      </c>
      <c r="N19" s="134"/>
    </row>
    <row r="20" spans="1:14" ht="24.75" customHeight="1" x14ac:dyDescent="0.25">
      <c r="A20" s="102" t="s">
        <v>103</v>
      </c>
      <c r="B20" s="132" t="s">
        <v>69</v>
      </c>
      <c r="C20" s="133"/>
      <c r="D20" s="133"/>
      <c r="E20" s="133"/>
      <c r="F20" s="133"/>
      <c r="G20" s="134">
        <v>0</v>
      </c>
      <c r="H20" s="133"/>
      <c r="I20" s="134">
        <v>0</v>
      </c>
      <c r="J20" s="134"/>
      <c r="K20" s="134">
        <v>0</v>
      </c>
      <c r="L20" s="134"/>
      <c r="M20" s="134">
        <v>0</v>
      </c>
      <c r="N20" s="134"/>
    </row>
    <row r="21" spans="1:14" ht="29.25" customHeight="1" x14ac:dyDescent="0.25">
      <c r="A21" s="105" t="s">
        <v>104</v>
      </c>
      <c r="B21" s="135" t="s">
        <v>105</v>
      </c>
      <c r="C21" s="136"/>
      <c r="D21" s="136"/>
      <c r="E21" s="136"/>
      <c r="F21" s="136"/>
      <c r="G21" s="137">
        <v>500</v>
      </c>
      <c r="H21" s="136"/>
      <c r="I21" s="137">
        <v>0</v>
      </c>
      <c r="J21" s="137"/>
      <c r="K21" s="137">
        <v>0</v>
      </c>
      <c r="L21" s="137"/>
      <c r="M21" s="137">
        <v>500</v>
      </c>
      <c r="N21" s="137"/>
    </row>
    <row r="22" spans="1:14" x14ac:dyDescent="0.25">
      <c r="A22" s="102" t="s">
        <v>164</v>
      </c>
      <c r="B22" s="132" t="s">
        <v>165</v>
      </c>
      <c r="C22" s="133"/>
      <c r="D22" s="133"/>
      <c r="E22" s="133"/>
      <c r="F22" s="133"/>
      <c r="G22" s="134">
        <v>500</v>
      </c>
      <c r="H22" s="133"/>
      <c r="I22" s="134">
        <v>0</v>
      </c>
      <c r="J22" s="134"/>
      <c r="K22" s="134">
        <v>0</v>
      </c>
      <c r="L22" s="134"/>
      <c r="M22" s="134">
        <v>500</v>
      </c>
      <c r="N22" s="134"/>
    </row>
    <row r="23" spans="1:14" x14ac:dyDescent="0.25">
      <c r="A23" s="102" t="s">
        <v>166</v>
      </c>
      <c r="B23" s="132" t="s">
        <v>95</v>
      </c>
      <c r="C23" s="133"/>
      <c r="D23" s="133"/>
      <c r="E23" s="133"/>
      <c r="F23" s="133"/>
      <c r="G23" s="134">
        <v>500</v>
      </c>
      <c r="H23" s="133"/>
      <c r="I23" s="134">
        <v>0</v>
      </c>
      <c r="J23" s="134"/>
      <c r="K23" s="134">
        <v>0</v>
      </c>
      <c r="L23" s="134"/>
      <c r="M23" s="134">
        <v>500</v>
      </c>
      <c r="N23" s="134"/>
    </row>
    <row r="24" spans="1:14" x14ac:dyDescent="0.25">
      <c r="A24" s="102" t="s">
        <v>101</v>
      </c>
      <c r="B24" s="132" t="s">
        <v>12</v>
      </c>
      <c r="C24" s="133"/>
      <c r="D24" s="133"/>
      <c r="E24" s="133"/>
      <c r="F24" s="133"/>
      <c r="G24" s="134">
        <v>500</v>
      </c>
      <c r="H24" s="133"/>
      <c r="I24" s="134">
        <v>0</v>
      </c>
      <c r="J24" s="134"/>
      <c r="K24" s="134">
        <v>0</v>
      </c>
      <c r="L24" s="134"/>
      <c r="M24" s="134">
        <v>500</v>
      </c>
      <c r="N24" s="134"/>
    </row>
    <row r="25" spans="1:14" ht="19.5" customHeight="1" x14ac:dyDescent="0.25">
      <c r="A25" s="102" t="s">
        <v>102</v>
      </c>
      <c r="B25" s="132" t="s">
        <v>28</v>
      </c>
      <c r="C25" s="133"/>
      <c r="D25" s="133"/>
      <c r="E25" s="133"/>
      <c r="F25" s="133"/>
      <c r="G25" s="134">
        <v>500</v>
      </c>
      <c r="H25" s="133"/>
      <c r="I25" s="134">
        <v>0</v>
      </c>
      <c r="J25" s="134"/>
      <c r="K25" s="134">
        <v>0</v>
      </c>
      <c r="L25" s="134"/>
      <c r="M25" s="134">
        <v>500</v>
      </c>
      <c r="N25" s="134"/>
    </row>
    <row r="26" spans="1:14" ht="30" customHeight="1" x14ac:dyDescent="0.25">
      <c r="A26" s="103" t="s">
        <v>106</v>
      </c>
      <c r="B26" s="139" t="s">
        <v>77</v>
      </c>
      <c r="C26" s="140"/>
      <c r="D26" s="140"/>
      <c r="E26" s="140"/>
      <c r="F26" s="140"/>
      <c r="G26" s="141">
        <v>2407482.83</v>
      </c>
      <c r="H26" s="140"/>
      <c r="I26" s="141">
        <v>57539.61</v>
      </c>
      <c r="J26" s="141"/>
      <c r="K26" s="141">
        <v>2.39</v>
      </c>
      <c r="L26" s="141"/>
      <c r="M26" s="141">
        <v>2465022.44</v>
      </c>
      <c r="N26" s="141"/>
    </row>
    <row r="27" spans="1:14" ht="33.75" x14ac:dyDescent="0.25">
      <c r="A27" s="105" t="s">
        <v>107</v>
      </c>
      <c r="B27" s="135" t="s">
        <v>87</v>
      </c>
      <c r="C27" s="136"/>
      <c r="D27" s="136"/>
      <c r="E27" s="136"/>
      <c r="F27" s="136"/>
      <c r="G27" s="137">
        <v>2362.5</v>
      </c>
      <c r="H27" s="136"/>
      <c r="I27" s="137">
        <v>0</v>
      </c>
      <c r="J27" s="137"/>
      <c r="K27" s="137">
        <v>0</v>
      </c>
      <c r="L27" s="137"/>
      <c r="M27" s="137">
        <v>2362.5</v>
      </c>
      <c r="N27" s="137"/>
    </row>
    <row r="28" spans="1:14" x14ac:dyDescent="0.25">
      <c r="A28" s="102" t="s">
        <v>108</v>
      </c>
      <c r="B28" s="132" t="s">
        <v>109</v>
      </c>
      <c r="C28" s="133"/>
      <c r="D28" s="133"/>
      <c r="E28" s="133"/>
      <c r="F28" s="133"/>
      <c r="G28" s="134">
        <v>2362.5</v>
      </c>
      <c r="H28" s="133"/>
      <c r="I28" s="134">
        <v>0</v>
      </c>
      <c r="J28" s="134"/>
      <c r="K28" s="134">
        <v>0</v>
      </c>
      <c r="L28" s="134"/>
      <c r="M28" s="134">
        <v>2362.5</v>
      </c>
      <c r="N28" s="134"/>
    </row>
    <row r="29" spans="1:14" x14ac:dyDescent="0.25">
      <c r="A29" s="102" t="s">
        <v>96</v>
      </c>
      <c r="B29" s="132" t="s">
        <v>10</v>
      </c>
      <c r="C29" s="133"/>
      <c r="D29" s="133"/>
      <c r="E29" s="133"/>
      <c r="F29" s="133"/>
      <c r="G29" s="134">
        <v>2362.5</v>
      </c>
      <c r="H29" s="133"/>
      <c r="I29" s="134">
        <v>0</v>
      </c>
      <c r="J29" s="134"/>
      <c r="K29" s="134">
        <v>0</v>
      </c>
      <c r="L29" s="134"/>
      <c r="M29" s="134">
        <v>2362.5</v>
      </c>
      <c r="N29" s="134"/>
    </row>
    <row r="30" spans="1:14" x14ac:dyDescent="0.25">
      <c r="A30" s="102" t="s">
        <v>110</v>
      </c>
      <c r="B30" s="132" t="s">
        <v>11</v>
      </c>
      <c r="C30" s="133"/>
      <c r="D30" s="133"/>
      <c r="E30" s="133"/>
      <c r="F30" s="133"/>
      <c r="G30" s="134">
        <v>120</v>
      </c>
      <c r="H30" s="133"/>
      <c r="I30" s="134">
        <v>350</v>
      </c>
      <c r="J30" s="134"/>
      <c r="K30" s="134">
        <v>291.67</v>
      </c>
      <c r="L30" s="134"/>
      <c r="M30" s="134">
        <v>470</v>
      </c>
      <c r="N30" s="134"/>
    </row>
    <row r="31" spans="1:14" x14ac:dyDescent="0.25">
      <c r="A31" s="102" t="s">
        <v>97</v>
      </c>
      <c r="B31" s="132" t="s">
        <v>20</v>
      </c>
      <c r="C31" s="133"/>
      <c r="D31" s="133"/>
      <c r="E31" s="133"/>
      <c r="F31" s="133"/>
      <c r="G31" s="134">
        <v>1492.5</v>
      </c>
      <c r="H31" s="133"/>
      <c r="I31" s="134">
        <v>-350</v>
      </c>
      <c r="J31" s="134"/>
      <c r="K31" s="134">
        <v>-23.45</v>
      </c>
      <c r="L31" s="134"/>
      <c r="M31" s="134">
        <v>1142.5</v>
      </c>
      <c r="N31" s="134"/>
    </row>
    <row r="32" spans="1:14" ht="27.75" customHeight="1" x14ac:dyDescent="0.25">
      <c r="A32" s="102" t="s">
        <v>111</v>
      </c>
      <c r="B32" s="132" t="s">
        <v>67</v>
      </c>
      <c r="C32" s="133"/>
      <c r="D32" s="133"/>
      <c r="E32" s="133"/>
      <c r="F32" s="133"/>
      <c r="G32" s="134">
        <v>750</v>
      </c>
      <c r="H32" s="133"/>
      <c r="I32" s="134">
        <v>0</v>
      </c>
      <c r="J32" s="134"/>
      <c r="K32" s="134">
        <v>0</v>
      </c>
      <c r="L32" s="134"/>
      <c r="M32" s="134">
        <v>750</v>
      </c>
      <c r="N32" s="134"/>
    </row>
    <row r="33" spans="1:14" ht="33.75" x14ac:dyDescent="0.25">
      <c r="A33" s="105" t="s">
        <v>112</v>
      </c>
      <c r="B33" s="135" t="s">
        <v>113</v>
      </c>
      <c r="C33" s="136"/>
      <c r="D33" s="136"/>
      <c r="E33" s="136"/>
      <c r="F33" s="136"/>
      <c r="G33" s="137">
        <v>2369135</v>
      </c>
      <c r="H33" s="136"/>
      <c r="I33" s="137">
        <v>10339.61</v>
      </c>
      <c r="J33" s="137"/>
      <c r="K33" s="137">
        <v>0.44</v>
      </c>
      <c r="L33" s="137"/>
      <c r="M33" s="137">
        <v>2379474.61</v>
      </c>
      <c r="N33" s="137"/>
    </row>
    <row r="34" spans="1:14" x14ac:dyDescent="0.25">
      <c r="A34" s="102" t="s">
        <v>114</v>
      </c>
      <c r="B34" s="132" t="s">
        <v>115</v>
      </c>
      <c r="C34" s="133"/>
      <c r="D34" s="133"/>
      <c r="E34" s="133"/>
      <c r="F34" s="133"/>
      <c r="G34" s="134">
        <v>9976</v>
      </c>
      <c r="H34" s="133"/>
      <c r="I34" s="134">
        <v>7250</v>
      </c>
      <c r="J34" s="134"/>
      <c r="K34" s="134">
        <v>72.67</v>
      </c>
      <c r="L34" s="134"/>
      <c r="M34" s="134">
        <v>17226</v>
      </c>
      <c r="N34" s="134"/>
    </row>
    <row r="35" spans="1:14" x14ac:dyDescent="0.25">
      <c r="A35" s="102" t="s">
        <v>167</v>
      </c>
      <c r="B35" s="132" t="s">
        <v>168</v>
      </c>
      <c r="C35" s="133"/>
      <c r="D35" s="133"/>
      <c r="E35" s="133"/>
      <c r="F35" s="133"/>
      <c r="G35" s="134">
        <v>9976</v>
      </c>
      <c r="H35" s="133"/>
      <c r="I35" s="134">
        <v>7250</v>
      </c>
      <c r="J35" s="134"/>
      <c r="K35" s="134">
        <v>72.67</v>
      </c>
      <c r="L35" s="134"/>
      <c r="M35" s="134">
        <v>17226</v>
      </c>
      <c r="N35" s="134"/>
    </row>
    <row r="36" spans="1:14" x14ac:dyDescent="0.25">
      <c r="A36" s="102" t="s">
        <v>96</v>
      </c>
      <c r="B36" s="132" t="s">
        <v>10</v>
      </c>
      <c r="C36" s="133"/>
      <c r="D36" s="133"/>
      <c r="E36" s="133"/>
      <c r="F36" s="133"/>
      <c r="G36" s="134">
        <v>8436</v>
      </c>
      <c r="H36" s="133"/>
      <c r="I36" s="134">
        <v>1250</v>
      </c>
      <c r="J36" s="134"/>
      <c r="K36" s="134">
        <v>14.82</v>
      </c>
      <c r="L36" s="134"/>
      <c r="M36" s="134">
        <v>9686</v>
      </c>
      <c r="N36" s="134"/>
    </row>
    <row r="37" spans="1:14" x14ac:dyDescent="0.25">
      <c r="A37" s="102" t="s">
        <v>110</v>
      </c>
      <c r="B37" s="132" t="s">
        <v>11</v>
      </c>
      <c r="C37" s="133"/>
      <c r="D37" s="133"/>
      <c r="E37" s="133"/>
      <c r="F37" s="133"/>
      <c r="G37" s="134">
        <v>180</v>
      </c>
      <c r="H37" s="133"/>
      <c r="I37" s="134">
        <v>0</v>
      </c>
      <c r="J37" s="134"/>
      <c r="K37" s="134">
        <v>0</v>
      </c>
      <c r="L37" s="134"/>
      <c r="M37" s="134">
        <v>180</v>
      </c>
      <c r="N37" s="134"/>
    </row>
    <row r="38" spans="1:14" x14ac:dyDescent="0.25">
      <c r="A38" s="102" t="s">
        <v>97</v>
      </c>
      <c r="B38" s="132" t="s">
        <v>20</v>
      </c>
      <c r="C38" s="133"/>
      <c r="D38" s="133"/>
      <c r="E38" s="133"/>
      <c r="F38" s="133"/>
      <c r="G38" s="134">
        <v>8256</v>
      </c>
      <c r="H38" s="133"/>
      <c r="I38" s="134">
        <v>1250</v>
      </c>
      <c r="J38" s="134"/>
      <c r="K38" s="134">
        <v>15.14</v>
      </c>
      <c r="L38" s="134"/>
      <c r="M38" s="134">
        <v>9506</v>
      </c>
      <c r="N38" s="134"/>
    </row>
    <row r="39" spans="1:14" x14ac:dyDescent="0.25">
      <c r="A39" s="102" t="s">
        <v>101</v>
      </c>
      <c r="B39" s="132" t="s">
        <v>12</v>
      </c>
      <c r="C39" s="133"/>
      <c r="D39" s="133"/>
      <c r="E39" s="133"/>
      <c r="F39" s="133"/>
      <c r="G39" s="134">
        <v>1540</v>
      </c>
      <c r="H39" s="133"/>
      <c r="I39" s="134">
        <v>6000</v>
      </c>
      <c r="J39" s="134"/>
      <c r="K39" s="134">
        <v>389.61</v>
      </c>
      <c r="L39" s="134"/>
      <c r="M39" s="134">
        <v>7540</v>
      </c>
      <c r="N39" s="134"/>
    </row>
    <row r="40" spans="1:14" x14ac:dyDescent="0.25">
      <c r="A40" s="102" t="s">
        <v>102</v>
      </c>
      <c r="B40" s="132" t="s">
        <v>28</v>
      </c>
      <c r="C40" s="133"/>
      <c r="D40" s="133"/>
      <c r="E40" s="133"/>
      <c r="F40" s="133"/>
      <c r="G40" s="134">
        <v>1540</v>
      </c>
      <c r="H40" s="133"/>
      <c r="I40" s="134">
        <v>6000</v>
      </c>
      <c r="J40" s="134"/>
      <c r="K40" s="134">
        <v>389.61</v>
      </c>
      <c r="L40" s="134"/>
      <c r="M40" s="134">
        <v>7540</v>
      </c>
      <c r="N40" s="134"/>
    </row>
    <row r="41" spans="1:14" x14ac:dyDescent="0.25">
      <c r="A41" s="102" t="s">
        <v>116</v>
      </c>
      <c r="B41" s="132" t="s">
        <v>117</v>
      </c>
      <c r="C41" s="133"/>
      <c r="D41" s="133"/>
      <c r="E41" s="133"/>
      <c r="F41" s="133"/>
      <c r="G41" s="134">
        <v>28000</v>
      </c>
      <c r="H41" s="133"/>
      <c r="I41" s="134">
        <v>6807.32</v>
      </c>
      <c r="J41" s="134"/>
      <c r="K41" s="134">
        <v>24.31</v>
      </c>
      <c r="L41" s="134"/>
      <c r="M41" s="134">
        <v>34807.32</v>
      </c>
      <c r="N41" s="134"/>
    </row>
    <row r="42" spans="1:14" x14ac:dyDescent="0.25">
      <c r="A42" s="102" t="s">
        <v>169</v>
      </c>
      <c r="B42" s="132" t="s">
        <v>170</v>
      </c>
      <c r="C42" s="133"/>
      <c r="D42" s="133"/>
      <c r="E42" s="133"/>
      <c r="F42" s="133"/>
      <c r="G42" s="134">
        <v>28000</v>
      </c>
      <c r="H42" s="133"/>
      <c r="I42" s="134">
        <v>6807.32</v>
      </c>
      <c r="J42" s="134"/>
      <c r="K42" s="134">
        <v>24.31</v>
      </c>
      <c r="L42" s="134"/>
      <c r="M42" s="134">
        <v>34807.32</v>
      </c>
      <c r="N42" s="134"/>
    </row>
    <row r="43" spans="1:14" x14ac:dyDescent="0.25">
      <c r="A43" s="102" t="s">
        <v>96</v>
      </c>
      <c r="B43" s="132" t="s">
        <v>10</v>
      </c>
      <c r="C43" s="133"/>
      <c r="D43" s="133"/>
      <c r="E43" s="133"/>
      <c r="F43" s="133"/>
      <c r="G43" s="134">
        <v>14900</v>
      </c>
      <c r="H43" s="133"/>
      <c r="I43" s="134">
        <v>6807.32</v>
      </c>
      <c r="J43" s="134"/>
      <c r="K43" s="134">
        <v>45.69</v>
      </c>
      <c r="L43" s="134"/>
      <c r="M43" s="134">
        <v>21707.32</v>
      </c>
      <c r="N43" s="134"/>
    </row>
    <row r="44" spans="1:14" x14ac:dyDescent="0.25">
      <c r="A44" s="102" t="s">
        <v>97</v>
      </c>
      <c r="B44" s="132" t="s">
        <v>20</v>
      </c>
      <c r="C44" s="133"/>
      <c r="D44" s="133"/>
      <c r="E44" s="133"/>
      <c r="F44" s="133"/>
      <c r="G44" s="134">
        <v>14900</v>
      </c>
      <c r="H44" s="133"/>
      <c r="I44" s="134">
        <v>6807.32</v>
      </c>
      <c r="J44" s="134"/>
      <c r="K44" s="134">
        <v>45.69</v>
      </c>
      <c r="L44" s="134"/>
      <c r="M44" s="134">
        <v>21707.32</v>
      </c>
      <c r="N44" s="134"/>
    </row>
    <row r="45" spans="1:14" x14ac:dyDescent="0.25">
      <c r="A45" s="102" t="s">
        <v>101</v>
      </c>
      <c r="B45" s="132" t="s">
        <v>12</v>
      </c>
      <c r="C45" s="133"/>
      <c r="D45" s="133"/>
      <c r="E45" s="133"/>
      <c r="F45" s="133"/>
      <c r="G45" s="134">
        <v>13100</v>
      </c>
      <c r="H45" s="133"/>
      <c r="I45" s="134">
        <v>0</v>
      </c>
      <c r="J45" s="134"/>
      <c r="K45" s="134">
        <v>0</v>
      </c>
      <c r="L45" s="134"/>
      <c r="M45" s="134">
        <v>13100</v>
      </c>
      <c r="N45" s="134"/>
    </row>
    <row r="46" spans="1:14" ht="24.75" customHeight="1" x14ac:dyDescent="0.25">
      <c r="A46" s="102" t="s">
        <v>102</v>
      </c>
      <c r="B46" s="132" t="s">
        <v>28</v>
      </c>
      <c r="C46" s="133"/>
      <c r="D46" s="133"/>
      <c r="E46" s="133"/>
      <c r="F46" s="133"/>
      <c r="G46" s="134">
        <v>13100</v>
      </c>
      <c r="H46" s="133"/>
      <c r="I46" s="134">
        <v>0</v>
      </c>
      <c r="J46" s="134"/>
      <c r="K46" s="134">
        <v>0</v>
      </c>
      <c r="L46" s="134"/>
      <c r="M46" s="134">
        <v>13100</v>
      </c>
      <c r="N46" s="134"/>
    </row>
    <row r="47" spans="1:14" x14ac:dyDescent="0.25">
      <c r="A47" s="102" t="s">
        <v>164</v>
      </c>
      <c r="B47" s="132" t="s">
        <v>165</v>
      </c>
      <c r="C47" s="133"/>
      <c r="D47" s="133"/>
      <c r="E47" s="133"/>
      <c r="F47" s="133"/>
      <c r="G47" s="134">
        <v>2279415</v>
      </c>
      <c r="H47" s="133"/>
      <c r="I47" s="134">
        <v>85</v>
      </c>
      <c r="J47" s="134"/>
      <c r="K47" s="134">
        <v>0</v>
      </c>
      <c r="L47" s="134"/>
      <c r="M47" s="134">
        <v>2279500</v>
      </c>
      <c r="N47" s="134"/>
    </row>
    <row r="48" spans="1:14" ht="25.5" customHeight="1" x14ac:dyDescent="0.25">
      <c r="A48" s="102" t="s">
        <v>171</v>
      </c>
      <c r="B48" s="132" t="s">
        <v>172</v>
      </c>
      <c r="C48" s="133"/>
      <c r="D48" s="133"/>
      <c r="E48" s="133"/>
      <c r="F48" s="133"/>
      <c r="G48" s="134">
        <v>2279415</v>
      </c>
      <c r="H48" s="133"/>
      <c r="I48" s="134">
        <v>85</v>
      </c>
      <c r="J48" s="134"/>
      <c r="K48" s="134">
        <v>0</v>
      </c>
      <c r="L48" s="134"/>
      <c r="M48" s="134">
        <v>2279500</v>
      </c>
      <c r="N48" s="134"/>
    </row>
    <row r="49" spans="1:14" x14ac:dyDescent="0.25">
      <c r="A49" s="102" t="s">
        <v>96</v>
      </c>
      <c r="B49" s="132" t="s">
        <v>10</v>
      </c>
      <c r="C49" s="133"/>
      <c r="D49" s="133"/>
      <c r="E49" s="133"/>
      <c r="F49" s="133"/>
      <c r="G49" s="134">
        <v>2276315</v>
      </c>
      <c r="H49" s="133"/>
      <c r="I49" s="134">
        <v>85</v>
      </c>
      <c r="J49" s="134"/>
      <c r="K49" s="134">
        <v>0</v>
      </c>
      <c r="L49" s="134"/>
      <c r="M49" s="134">
        <v>2276400</v>
      </c>
      <c r="N49" s="134"/>
    </row>
    <row r="50" spans="1:14" x14ac:dyDescent="0.25">
      <c r="A50" s="102" t="s">
        <v>110</v>
      </c>
      <c r="B50" s="132" t="s">
        <v>11</v>
      </c>
      <c r="C50" s="133"/>
      <c r="D50" s="133"/>
      <c r="E50" s="133"/>
      <c r="F50" s="133"/>
      <c r="G50" s="134">
        <v>2092615</v>
      </c>
      <c r="H50" s="133"/>
      <c r="I50" s="134">
        <v>3835</v>
      </c>
      <c r="J50" s="134"/>
      <c r="K50" s="134">
        <v>0.18</v>
      </c>
      <c r="L50" s="134"/>
      <c r="M50" s="134">
        <v>2096450</v>
      </c>
      <c r="N50" s="134"/>
    </row>
    <row r="51" spans="1:14" x14ac:dyDescent="0.25">
      <c r="A51" s="102" t="s">
        <v>97</v>
      </c>
      <c r="B51" s="132" t="s">
        <v>20</v>
      </c>
      <c r="C51" s="133"/>
      <c r="D51" s="133"/>
      <c r="E51" s="133"/>
      <c r="F51" s="133"/>
      <c r="G51" s="134">
        <v>167000</v>
      </c>
      <c r="H51" s="133"/>
      <c r="I51" s="134">
        <v>-3750</v>
      </c>
      <c r="J51" s="134"/>
      <c r="K51" s="134">
        <v>-2.25</v>
      </c>
      <c r="L51" s="134"/>
      <c r="M51" s="134">
        <v>163250</v>
      </c>
      <c r="N51" s="134"/>
    </row>
    <row r="52" spans="1:14" x14ac:dyDescent="0.25">
      <c r="A52" s="102" t="s">
        <v>98</v>
      </c>
      <c r="B52" s="132" t="s">
        <v>65</v>
      </c>
      <c r="C52" s="133"/>
      <c r="D52" s="133"/>
      <c r="E52" s="133"/>
      <c r="F52" s="133"/>
      <c r="G52" s="134">
        <v>0</v>
      </c>
      <c r="H52" s="133"/>
      <c r="I52" s="134">
        <v>0</v>
      </c>
      <c r="J52" s="134"/>
      <c r="K52" s="134">
        <v>0</v>
      </c>
      <c r="L52" s="134"/>
      <c r="M52" s="134">
        <v>0</v>
      </c>
      <c r="N52" s="134"/>
    </row>
    <row r="53" spans="1:14" ht="28.5" customHeight="1" x14ac:dyDescent="0.25">
      <c r="A53" s="102" t="s">
        <v>119</v>
      </c>
      <c r="B53" s="132" t="s">
        <v>120</v>
      </c>
      <c r="C53" s="133"/>
      <c r="D53" s="133"/>
      <c r="E53" s="133"/>
      <c r="F53" s="133"/>
      <c r="G53" s="134">
        <v>0</v>
      </c>
      <c r="H53" s="133"/>
      <c r="I53" s="134">
        <v>0</v>
      </c>
      <c r="J53" s="134"/>
      <c r="K53" s="134">
        <v>0</v>
      </c>
      <c r="L53" s="134"/>
      <c r="M53" s="134">
        <v>0</v>
      </c>
      <c r="N53" s="134"/>
    </row>
    <row r="54" spans="1:14" ht="27.75" customHeight="1" x14ac:dyDescent="0.25">
      <c r="A54" s="102" t="s">
        <v>111</v>
      </c>
      <c r="B54" s="132" t="s">
        <v>67</v>
      </c>
      <c r="C54" s="133"/>
      <c r="D54" s="133"/>
      <c r="E54" s="133"/>
      <c r="F54" s="133"/>
      <c r="G54" s="134">
        <v>16000</v>
      </c>
      <c r="H54" s="133"/>
      <c r="I54" s="134">
        <v>0</v>
      </c>
      <c r="J54" s="134"/>
      <c r="K54" s="134">
        <v>0</v>
      </c>
      <c r="L54" s="134"/>
      <c r="M54" s="134">
        <v>16000</v>
      </c>
      <c r="N54" s="134"/>
    </row>
    <row r="55" spans="1:14" ht="25.5" customHeight="1" x14ac:dyDescent="0.25">
      <c r="A55" s="102" t="s">
        <v>121</v>
      </c>
      <c r="B55" s="132" t="s">
        <v>122</v>
      </c>
      <c r="C55" s="133"/>
      <c r="D55" s="133"/>
      <c r="E55" s="133"/>
      <c r="F55" s="133"/>
      <c r="G55" s="134">
        <v>700</v>
      </c>
      <c r="H55" s="133"/>
      <c r="I55" s="134">
        <v>0</v>
      </c>
      <c r="J55" s="134"/>
      <c r="K55" s="134">
        <v>0</v>
      </c>
      <c r="L55" s="134"/>
      <c r="M55" s="134">
        <v>700</v>
      </c>
      <c r="N55" s="134"/>
    </row>
    <row r="56" spans="1:14" x14ac:dyDescent="0.25">
      <c r="A56" s="102" t="s">
        <v>101</v>
      </c>
      <c r="B56" s="132" t="s">
        <v>12</v>
      </c>
      <c r="C56" s="133"/>
      <c r="D56" s="133"/>
      <c r="E56" s="133"/>
      <c r="F56" s="133"/>
      <c r="G56" s="134">
        <v>3100</v>
      </c>
      <c r="H56" s="133"/>
      <c r="I56" s="134">
        <v>0</v>
      </c>
      <c r="J56" s="134"/>
      <c r="K56" s="134">
        <v>0</v>
      </c>
      <c r="L56" s="134"/>
      <c r="M56" s="134">
        <v>3100</v>
      </c>
      <c r="N56" s="134"/>
    </row>
    <row r="57" spans="1:14" ht="26.25" customHeight="1" x14ac:dyDescent="0.25">
      <c r="A57" s="102" t="s">
        <v>123</v>
      </c>
      <c r="B57" s="132" t="s">
        <v>124</v>
      </c>
      <c r="C57" s="133"/>
      <c r="D57" s="133"/>
      <c r="E57" s="133"/>
      <c r="F57" s="133"/>
      <c r="G57" s="134">
        <v>0</v>
      </c>
      <c r="H57" s="133"/>
      <c r="I57" s="134">
        <v>0</v>
      </c>
      <c r="J57" s="134"/>
      <c r="K57" s="134">
        <v>0</v>
      </c>
      <c r="L57" s="134"/>
      <c r="M57" s="134">
        <v>0</v>
      </c>
      <c r="N57" s="134"/>
    </row>
    <row r="58" spans="1:14" ht="23.25" customHeight="1" x14ac:dyDescent="0.25">
      <c r="A58" s="102" t="s">
        <v>102</v>
      </c>
      <c r="B58" s="132" t="s">
        <v>28</v>
      </c>
      <c r="C58" s="133"/>
      <c r="D58" s="133"/>
      <c r="E58" s="133"/>
      <c r="F58" s="133"/>
      <c r="G58" s="134">
        <v>3100</v>
      </c>
      <c r="H58" s="133"/>
      <c r="I58" s="134">
        <v>0</v>
      </c>
      <c r="J58" s="134"/>
      <c r="K58" s="134">
        <v>0</v>
      </c>
      <c r="L58" s="134"/>
      <c r="M58" s="134">
        <v>3100</v>
      </c>
      <c r="N58" s="134"/>
    </row>
    <row r="59" spans="1:14" x14ac:dyDescent="0.25">
      <c r="A59" s="102" t="s">
        <v>173</v>
      </c>
      <c r="B59" s="132" t="s">
        <v>190</v>
      </c>
      <c r="C59" s="133"/>
      <c r="D59" s="133"/>
      <c r="E59" s="133"/>
      <c r="F59" s="133"/>
      <c r="G59" s="134">
        <v>23044</v>
      </c>
      <c r="H59" s="133"/>
      <c r="I59" s="134">
        <v>-4562.71</v>
      </c>
      <c r="J59" s="134"/>
      <c r="K59" s="134">
        <v>-19.8</v>
      </c>
      <c r="L59" s="134"/>
      <c r="M59" s="134">
        <v>18481.29</v>
      </c>
      <c r="N59" s="134"/>
    </row>
    <row r="60" spans="1:14" x14ac:dyDescent="0.25">
      <c r="A60" s="102" t="s">
        <v>174</v>
      </c>
      <c r="B60" s="132" t="s">
        <v>175</v>
      </c>
      <c r="C60" s="133"/>
      <c r="D60" s="133"/>
      <c r="E60" s="133"/>
      <c r="F60" s="133"/>
      <c r="G60" s="134">
        <v>23044</v>
      </c>
      <c r="H60" s="133"/>
      <c r="I60" s="134">
        <v>-4562.71</v>
      </c>
      <c r="J60" s="134"/>
      <c r="K60" s="134">
        <v>-19.8</v>
      </c>
      <c r="L60" s="134"/>
      <c r="M60" s="134">
        <v>18481.29</v>
      </c>
      <c r="N60" s="134"/>
    </row>
    <row r="61" spans="1:14" x14ac:dyDescent="0.25">
      <c r="A61" s="102" t="s">
        <v>96</v>
      </c>
      <c r="B61" s="132" t="s">
        <v>10</v>
      </c>
      <c r="C61" s="133"/>
      <c r="D61" s="133"/>
      <c r="E61" s="133"/>
      <c r="F61" s="133"/>
      <c r="G61" s="134">
        <v>23044</v>
      </c>
      <c r="H61" s="133"/>
      <c r="I61" s="134">
        <v>-4562.71</v>
      </c>
      <c r="J61" s="134"/>
      <c r="K61" s="134">
        <v>-19.8</v>
      </c>
      <c r="L61" s="134"/>
      <c r="M61" s="134">
        <v>18481.29</v>
      </c>
      <c r="N61" s="134"/>
    </row>
    <row r="62" spans="1:14" x14ac:dyDescent="0.25">
      <c r="A62" s="102" t="s">
        <v>110</v>
      </c>
      <c r="B62" s="132" t="s">
        <v>11</v>
      </c>
      <c r="C62" s="133"/>
      <c r="D62" s="133"/>
      <c r="E62" s="133"/>
      <c r="F62" s="133"/>
      <c r="G62" s="134">
        <v>0</v>
      </c>
      <c r="H62" s="133"/>
      <c r="I62" s="134">
        <v>0</v>
      </c>
      <c r="J62" s="134"/>
      <c r="K62" s="134">
        <v>0</v>
      </c>
      <c r="L62" s="134"/>
      <c r="M62" s="134">
        <v>0</v>
      </c>
      <c r="N62" s="134"/>
    </row>
    <row r="63" spans="1:14" x14ac:dyDescent="0.25">
      <c r="A63" s="102" t="s">
        <v>97</v>
      </c>
      <c r="B63" s="132" t="s">
        <v>20</v>
      </c>
      <c r="C63" s="133"/>
      <c r="D63" s="133"/>
      <c r="E63" s="133"/>
      <c r="F63" s="133"/>
      <c r="G63" s="134">
        <v>23044</v>
      </c>
      <c r="H63" s="133"/>
      <c r="I63" s="134">
        <v>-4562.71</v>
      </c>
      <c r="J63" s="134"/>
      <c r="K63" s="134">
        <v>-19.8</v>
      </c>
      <c r="L63" s="134"/>
      <c r="M63" s="134">
        <v>18481.29</v>
      </c>
      <c r="N63" s="134"/>
    </row>
    <row r="64" spans="1:14" x14ac:dyDescent="0.25">
      <c r="A64" s="102" t="s">
        <v>101</v>
      </c>
      <c r="B64" s="132" t="s">
        <v>12</v>
      </c>
      <c r="C64" s="133"/>
      <c r="D64" s="133"/>
      <c r="E64" s="133"/>
      <c r="F64" s="133"/>
      <c r="G64" s="134">
        <v>0</v>
      </c>
      <c r="H64" s="133"/>
      <c r="I64" s="134">
        <v>0</v>
      </c>
      <c r="J64" s="134"/>
      <c r="K64" s="134">
        <v>0</v>
      </c>
      <c r="L64" s="134"/>
      <c r="M64" s="134">
        <v>0</v>
      </c>
      <c r="N64" s="134"/>
    </row>
    <row r="65" spans="1:14" ht="23.25" customHeight="1" x14ac:dyDescent="0.25">
      <c r="A65" s="102" t="s">
        <v>102</v>
      </c>
      <c r="B65" s="132" t="s">
        <v>28</v>
      </c>
      <c r="C65" s="133"/>
      <c r="D65" s="133"/>
      <c r="E65" s="133"/>
      <c r="F65" s="133"/>
      <c r="G65" s="134">
        <v>0</v>
      </c>
      <c r="H65" s="133"/>
      <c r="I65" s="134">
        <v>0</v>
      </c>
      <c r="J65" s="134"/>
      <c r="K65" s="134">
        <v>0</v>
      </c>
      <c r="L65" s="134"/>
      <c r="M65" s="134">
        <v>0</v>
      </c>
      <c r="N65" s="134"/>
    </row>
    <row r="66" spans="1:14" ht="15.75" customHeight="1" x14ac:dyDescent="0.25">
      <c r="A66" s="102" t="s">
        <v>118</v>
      </c>
      <c r="B66" s="132" t="s">
        <v>191</v>
      </c>
      <c r="C66" s="133"/>
      <c r="D66" s="133"/>
      <c r="E66" s="133"/>
      <c r="F66" s="133"/>
      <c r="G66" s="134">
        <v>24500</v>
      </c>
      <c r="H66" s="133"/>
      <c r="I66" s="134">
        <v>-300</v>
      </c>
      <c r="J66" s="134"/>
      <c r="K66" s="134">
        <v>-1.22</v>
      </c>
      <c r="L66" s="134"/>
      <c r="M66" s="134">
        <v>24200</v>
      </c>
      <c r="N66" s="134"/>
    </row>
    <row r="67" spans="1:14" ht="21" customHeight="1" x14ac:dyDescent="0.25">
      <c r="A67" s="102" t="s">
        <v>176</v>
      </c>
      <c r="B67" s="132" t="s">
        <v>189</v>
      </c>
      <c r="C67" s="133"/>
      <c r="D67" s="133"/>
      <c r="E67" s="133"/>
      <c r="F67" s="133"/>
      <c r="G67" s="134">
        <v>24500</v>
      </c>
      <c r="H67" s="133"/>
      <c r="I67" s="134">
        <v>-300</v>
      </c>
      <c r="J67" s="134"/>
      <c r="K67" s="134">
        <v>-1.22</v>
      </c>
      <c r="L67" s="134"/>
      <c r="M67" s="134">
        <v>24200</v>
      </c>
      <c r="N67" s="134"/>
    </row>
    <row r="68" spans="1:14" x14ac:dyDescent="0.25">
      <c r="A68" s="102" t="s">
        <v>96</v>
      </c>
      <c r="B68" s="132" t="s">
        <v>10</v>
      </c>
      <c r="C68" s="133"/>
      <c r="D68" s="133"/>
      <c r="E68" s="133"/>
      <c r="F68" s="133"/>
      <c r="G68" s="134">
        <v>22500</v>
      </c>
      <c r="H68" s="133"/>
      <c r="I68" s="134">
        <v>-300</v>
      </c>
      <c r="J68" s="134"/>
      <c r="K68" s="134">
        <v>-1.33</v>
      </c>
      <c r="L68" s="134"/>
      <c r="M68" s="134">
        <v>22200</v>
      </c>
      <c r="N68" s="134"/>
    </row>
    <row r="69" spans="1:14" x14ac:dyDescent="0.25">
      <c r="A69" s="102" t="s">
        <v>110</v>
      </c>
      <c r="B69" s="132" t="s">
        <v>11</v>
      </c>
      <c r="C69" s="133"/>
      <c r="D69" s="133"/>
      <c r="E69" s="133"/>
      <c r="F69" s="133"/>
      <c r="G69" s="134">
        <v>16720</v>
      </c>
      <c r="H69" s="133"/>
      <c r="I69" s="134">
        <v>0</v>
      </c>
      <c r="J69" s="134"/>
      <c r="K69" s="134">
        <v>0</v>
      </c>
      <c r="L69" s="134"/>
      <c r="M69" s="134">
        <v>16720</v>
      </c>
      <c r="N69" s="134"/>
    </row>
    <row r="70" spans="1:14" x14ac:dyDescent="0.25">
      <c r="A70" s="102" t="s">
        <v>97</v>
      </c>
      <c r="B70" s="132" t="s">
        <v>20</v>
      </c>
      <c r="C70" s="133"/>
      <c r="D70" s="133"/>
      <c r="E70" s="133"/>
      <c r="F70" s="133"/>
      <c r="G70" s="134">
        <v>5780</v>
      </c>
      <c r="H70" s="133"/>
      <c r="I70" s="134">
        <v>-300</v>
      </c>
      <c r="J70" s="134"/>
      <c r="K70" s="134">
        <v>-5.19</v>
      </c>
      <c r="L70" s="134"/>
      <c r="M70" s="134">
        <v>5480</v>
      </c>
      <c r="N70" s="134"/>
    </row>
    <row r="71" spans="1:14" ht="25.5" customHeight="1" x14ac:dyDescent="0.25">
      <c r="A71" s="102" t="s">
        <v>111</v>
      </c>
      <c r="B71" s="132" t="s">
        <v>67</v>
      </c>
      <c r="C71" s="133"/>
      <c r="D71" s="133"/>
      <c r="E71" s="133"/>
      <c r="F71" s="133"/>
      <c r="G71" s="134">
        <v>0</v>
      </c>
      <c r="H71" s="133"/>
      <c r="I71" s="134">
        <v>0</v>
      </c>
      <c r="J71" s="134"/>
      <c r="K71" s="134">
        <v>0</v>
      </c>
      <c r="L71" s="134"/>
      <c r="M71" s="134">
        <v>0</v>
      </c>
      <c r="N71" s="134"/>
    </row>
    <row r="72" spans="1:14" x14ac:dyDescent="0.25">
      <c r="A72" s="102" t="s">
        <v>101</v>
      </c>
      <c r="B72" s="132" t="s">
        <v>12</v>
      </c>
      <c r="C72" s="133"/>
      <c r="D72" s="133"/>
      <c r="E72" s="133"/>
      <c r="F72" s="133"/>
      <c r="G72" s="134">
        <v>2000</v>
      </c>
      <c r="H72" s="133"/>
      <c r="I72" s="134">
        <v>0</v>
      </c>
      <c r="J72" s="134"/>
      <c r="K72" s="134">
        <v>0</v>
      </c>
      <c r="L72" s="134"/>
      <c r="M72" s="134">
        <v>2000</v>
      </c>
      <c r="N72" s="134"/>
    </row>
    <row r="73" spans="1:14" x14ac:dyDescent="0.25">
      <c r="A73" s="102" t="s">
        <v>102</v>
      </c>
      <c r="B73" s="132" t="s">
        <v>28</v>
      </c>
      <c r="C73" s="133"/>
      <c r="D73" s="133"/>
      <c r="E73" s="133"/>
      <c r="F73" s="133"/>
      <c r="G73" s="134">
        <v>2000</v>
      </c>
      <c r="H73" s="133"/>
      <c r="I73" s="134">
        <v>0</v>
      </c>
      <c r="J73" s="134"/>
      <c r="K73" s="134">
        <v>0</v>
      </c>
      <c r="L73" s="134"/>
      <c r="M73" s="134">
        <v>2000</v>
      </c>
      <c r="N73" s="134"/>
    </row>
    <row r="74" spans="1:14" x14ac:dyDescent="0.25">
      <c r="A74" s="102" t="s">
        <v>177</v>
      </c>
      <c r="B74" s="138" t="s">
        <v>192</v>
      </c>
      <c r="C74" s="138"/>
      <c r="D74" s="138"/>
      <c r="E74" s="138"/>
      <c r="F74" s="138"/>
      <c r="G74" s="138"/>
      <c r="H74" s="138"/>
      <c r="I74" s="138"/>
      <c r="J74" s="138"/>
      <c r="K74" s="134">
        <v>0</v>
      </c>
      <c r="L74" s="134"/>
      <c r="M74" s="134">
        <v>0</v>
      </c>
      <c r="N74" s="134"/>
    </row>
    <row r="75" spans="1:14" ht="26.25" customHeight="1" x14ac:dyDescent="0.25">
      <c r="A75" s="102" t="s">
        <v>178</v>
      </c>
      <c r="B75" s="132" t="s">
        <v>179</v>
      </c>
      <c r="C75" s="133"/>
      <c r="D75" s="133"/>
      <c r="E75" s="133"/>
      <c r="F75" s="133"/>
      <c r="G75" s="134">
        <v>0</v>
      </c>
      <c r="H75" s="133"/>
      <c r="I75" s="134">
        <v>0</v>
      </c>
      <c r="J75" s="134"/>
      <c r="K75" s="134">
        <v>0</v>
      </c>
      <c r="L75" s="134"/>
      <c r="M75" s="134">
        <v>0</v>
      </c>
      <c r="N75" s="134"/>
    </row>
    <row r="76" spans="1:14" x14ac:dyDescent="0.25">
      <c r="A76" s="102" t="s">
        <v>101</v>
      </c>
      <c r="B76" s="132" t="s">
        <v>12</v>
      </c>
      <c r="C76" s="133"/>
      <c r="D76" s="133"/>
      <c r="E76" s="133"/>
      <c r="F76" s="133"/>
      <c r="G76" s="134">
        <v>0</v>
      </c>
      <c r="H76" s="133"/>
      <c r="I76" s="134">
        <v>0</v>
      </c>
      <c r="J76" s="134"/>
      <c r="K76" s="134">
        <v>0</v>
      </c>
      <c r="L76" s="134"/>
      <c r="M76" s="134">
        <v>0</v>
      </c>
      <c r="N76" s="134"/>
    </row>
    <row r="77" spans="1:14" ht="27" customHeight="1" x14ac:dyDescent="0.25">
      <c r="A77" s="102" t="s">
        <v>102</v>
      </c>
      <c r="B77" s="132" t="s">
        <v>28</v>
      </c>
      <c r="C77" s="133"/>
      <c r="D77" s="133"/>
      <c r="E77" s="133"/>
      <c r="F77" s="133"/>
      <c r="G77" s="134">
        <v>0</v>
      </c>
      <c r="H77" s="133"/>
      <c r="I77" s="134">
        <v>0</v>
      </c>
      <c r="J77" s="134"/>
      <c r="K77" s="134">
        <v>0</v>
      </c>
      <c r="L77" s="134"/>
      <c r="M77" s="134">
        <v>0</v>
      </c>
      <c r="N77" s="134"/>
    </row>
    <row r="78" spans="1:14" x14ac:dyDescent="0.25">
      <c r="A78" s="102" t="s">
        <v>180</v>
      </c>
      <c r="B78" s="132" t="s">
        <v>193</v>
      </c>
      <c r="C78" s="133"/>
      <c r="D78" s="133"/>
      <c r="E78" s="133"/>
      <c r="F78" s="133"/>
      <c r="G78" s="134">
        <v>4200</v>
      </c>
      <c r="H78" s="133"/>
      <c r="I78" s="134">
        <v>1060</v>
      </c>
      <c r="J78" s="134"/>
      <c r="K78" s="134">
        <v>25.24</v>
      </c>
      <c r="L78" s="134"/>
      <c r="M78" s="134">
        <v>5260</v>
      </c>
      <c r="N78" s="134"/>
    </row>
    <row r="79" spans="1:14" x14ac:dyDescent="0.25">
      <c r="A79" s="102" t="s">
        <v>181</v>
      </c>
      <c r="B79" s="132" t="s">
        <v>182</v>
      </c>
      <c r="C79" s="133"/>
      <c r="D79" s="133"/>
      <c r="E79" s="133"/>
      <c r="F79" s="133"/>
      <c r="G79" s="134">
        <v>4200</v>
      </c>
      <c r="H79" s="133"/>
      <c r="I79" s="134">
        <v>1060</v>
      </c>
      <c r="J79" s="134"/>
      <c r="K79" s="134">
        <v>25.24</v>
      </c>
      <c r="L79" s="134"/>
      <c r="M79" s="134">
        <v>5260</v>
      </c>
      <c r="N79" s="134"/>
    </row>
    <row r="80" spans="1:14" x14ac:dyDescent="0.25">
      <c r="A80" s="102" t="s">
        <v>96</v>
      </c>
      <c r="B80" s="132" t="s">
        <v>10</v>
      </c>
      <c r="C80" s="133"/>
      <c r="D80" s="133"/>
      <c r="E80" s="133"/>
      <c r="F80" s="133"/>
      <c r="G80" s="134">
        <v>1200</v>
      </c>
      <c r="H80" s="133"/>
      <c r="I80" s="134">
        <v>1060</v>
      </c>
      <c r="J80" s="134"/>
      <c r="K80" s="134">
        <v>88.33</v>
      </c>
      <c r="L80" s="134"/>
      <c r="M80" s="134">
        <v>2260</v>
      </c>
      <c r="N80" s="134"/>
    </row>
    <row r="81" spans="1:14" x14ac:dyDescent="0.25">
      <c r="A81" s="102" t="s">
        <v>110</v>
      </c>
      <c r="B81" s="132" t="s">
        <v>11</v>
      </c>
      <c r="C81" s="133"/>
      <c r="D81" s="133"/>
      <c r="E81" s="133"/>
      <c r="F81" s="133"/>
      <c r="G81" s="134">
        <v>0</v>
      </c>
      <c r="H81" s="133"/>
      <c r="I81" s="134">
        <v>0</v>
      </c>
      <c r="J81" s="134"/>
      <c r="K81" s="134">
        <v>0</v>
      </c>
      <c r="L81" s="134"/>
      <c r="M81" s="134">
        <v>0</v>
      </c>
      <c r="N81" s="134"/>
    </row>
    <row r="82" spans="1:14" x14ac:dyDescent="0.25">
      <c r="A82" s="102" t="s">
        <v>97</v>
      </c>
      <c r="B82" s="132" t="s">
        <v>20</v>
      </c>
      <c r="C82" s="133"/>
      <c r="D82" s="133"/>
      <c r="E82" s="133"/>
      <c r="F82" s="133"/>
      <c r="G82" s="134">
        <v>1200</v>
      </c>
      <c r="H82" s="133"/>
      <c r="I82" s="134">
        <v>1060</v>
      </c>
      <c r="J82" s="134"/>
      <c r="K82" s="134">
        <v>88.33</v>
      </c>
      <c r="L82" s="134"/>
      <c r="M82" s="134">
        <v>2260</v>
      </c>
      <c r="N82" s="134"/>
    </row>
    <row r="83" spans="1:14" x14ac:dyDescent="0.25">
      <c r="A83" s="102" t="s">
        <v>101</v>
      </c>
      <c r="B83" s="132" t="s">
        <v>12</v>
      </c>
      <c r="C83" s="133"/>
      <c r="D83" s="133"/>
      <c r="E83" s="133"/>
      <c r="F83" s="133"/>
      <c r="G83" s="134">
        <v>3000</v>
      </c>
      <c r="H83" s="133"/>
      <c r="I83" s="134">
        <v>0</v>
      </c>
      <c r="J83" s="134"/>
      <c r="K83" s="134">
        <v>0</v>
      </c>
      <c r="L83" s="134"/>
      <c r="M83" s="134">
        <v>3000</v>
      </c>
      <c r="N83" s="134"/>
    </row>
    <row r="84" spans="1:14" ht="25.5" customHeight="1" x14ac:dyDescent="0.25">
      <c r="A84" s="102" t="s">
        <v>102</v>
      </c>
      <c r="B84" s="132" t="s">
        <v>28</v>
      </c>
      <c r="C84" s="133"/>
      <c r="D84" s="133"/>
      <c r="E84" s="133"/>
      <c r="F84" s="133"/>
      <c r="G84" s="134">
        <v>3000</v>
      </c>
      <c r="H84" s="133"/>
      <c r="I84" s="134">
        <v>0</v>
      </c>
      <c r="J84" s="134"/>
      <c r="K84" s="134">
        <v>0</v>
      </c>
      <c r="L84" s="134"/>
      <c r="M84" s="134">
        <v>3000</v>
      </c>
      <c r="N84" s="134"/>
    </row>
    <row r="85" spans="1:14" ht="33.75" x14ac:dyDescent="0.25">
      <c r="A85" s="105" t="s">
        <v>125</v>
      </c>
      <c r="B85" s="135" t="s">
        <v>88</v>
      </c>
      <c r="C85" s="136"/>
      <c r="D85" s="136"/>
      <c r="E85" s="136"/>
      <c r="F85" s="136"/>
      <c r="G85" s="137">
        <v>700</v>
      </c>
      <c r="H85" s="136"/>
      <c r="I85" s="137">
        <v>700</v>
      </c>
      <c r="J85" s="137"/>
      <c r="K85" s="137">
        <v>100</v>
      </c>
      <c r="L85" s="137"/>
      <c r="M85" s="137">
        <v>1400</v>
      </c>
      <c r="N85" s="137"/>
    </row>
    <row r="86" spans="1:14" x14ac:dyDescent="0.25">
      <c r="A86" s="102" t="s">
        <v>108</v>
      </c>
      <c r="B86" s="132" t="s">
        <v>109</v>
      </c>
      <c r="C86" s="133"/>
      <c r="D86" s="133"/>
      <c r="E86" s="133"/>
      <c r="F86" s="133"/>
      <c r="G86" s="134">
        <v>700</v>
      </c>
      <c r="H86" s="133"/>
      <c r="I86" s="134">
        <v>700</v>
      </c>
      <c r="J86" s="134"/>
      <c r="K86" s="134">
        <v>100</v>
      </c>
      <c r="L86" s="134"/>
      <c r="M86" s="134">
        <v>1400</v>
      </c>
      <c r="N86" s="134"/>
    </row>
    <row r="87" spans="1:14" x14ac:dyDescent="0.25">
      <c r="A87" s="102" t="s">
        <v>96</v>
      </c>
      <c r="B87" s="132" t="s">
        <v>10</v>
      </c>
      <c r="C87" s="133"/>
      <c r="D87" s="133"/>
      <c r="E87" s="133"/>
      <c r="F87" s="133"/>
      <c r="G87" s="134">
        <v>700</v>
      </c>
      <c r="H87" s="133"/>
      <c r="I87" s="134">
        <v>700</v>
      </c>
      <c r="J87" s="134"/>
      <c r="K87" s="134">
        <v>100</v>
      </c>
      <c r="L87" s="134"/>
      <c r="M87" s="134">
        <v>1400</v>
      </c>
      <c r="N87" s="134"/>
    </row>
    <row r="88" spans="1:14" x14ac:dyDescent="0.25">
      <c r="A88" s="102" t="s">
        <v>97</v>
      </c>
      <c r="B88" s="132" t="s">
        <v>20</v>
      </c>
      <c r="C88" s="133"/>
      <c r="D88" s="133"/>
      <c r="E88" s="133"/>
      <c r="F88" s="133"/>
      <c r="G88" s="134">
        <v>700</v>
      </c>
      <c r="H88" s="133"/>
      <c r="I88" s="134">
        <v>700</v>
      </c>
      <c r="J88" s="134"/>
      <c r="K88" s="134">
        <v>100</v>
      </c>
      <c r="L88" s="134"/>
      <c r="M88" s="134">
        <v>1400</v>
      </c>
      <c r="N88" s="134"/>
    </row>
    <row r="89" spans="1:14" ht="33.75" x14ac:dyDescent="0.25">
      <c r="A89" s="105" t="s">
        <v>126</v>
      </c>
      <c r="B89" s="135" t="s">
        <v>127</v>
      </c>
      <c r="C89" s="136"/>
      <c r="D89" s="136"/>
      <c r="E89" s="136"/>
      <c r="F89" s="136"/>
      <c r="G89" s="137">
        <v>0</v>
      </c>
      <c r="H89" s="136"/>
      <c r="I89" s="137">
        <v>0</v>
      </c>
      <c r="J89" s="137"/>
      <c r="K89" s="137">
        <v>0</v>
      </c>
      <c r="L89" s="137"/>
      <c r="M89" s="137">
        <v>0</v>
      </c>
      <c r="N89" s="137"/>
    </row>
    <row r="90" spans="1:14" x14ac:dyDescent="0.25">
      <c r="A90" s="102" t="s">
        <v>108</v>
      </c>
      <c r="B90" s="132" t="s">
        <v>109</v>
      </c>
      <c r="C90" s="133"/>
      <c r="D90" s="133"/>
      <c r="E90" s="133"/>
      <c r="F90" s="133"/>
      <c r="G90" s="134">
        <v>0</v>
      </c>
      <c r="H90" s="133"/>
      <c r="I90" s="134">
        <v>0</v>
      </c>
      <c r="J90" s="134"/>
      <c r="K90" s="134">
        <v>0</v>
      </c>
      <c r="L90" s="134"/>
      <c r="M90" s="134">
        <v>0</v>
      </c>
      <c r="N90" s="134"/>
    </row>
    <row r="91" spans="1:14" x14ac:dyDescent="0.25">
      <c r="A91" s="102" t="s">
        <v>96</v>
      </c>
      <c r="B91" s="132" t="s">
        <v>10</v>
      </c>
      <c r="C91" s="133"/>
      <c r="D91" s="133"/>
      <c r="E91" s="133"/>
      <c r="F91" s="133"/>
      <c r="G91" s="134">
        <v>0</v>
      </c>
      <c r="H91" s="133"/>
      <c r="I91" s="134">
        <v>0</v>
      </c>
      <c r="J91" s="134"/>
      <c r="K91" s="134">
        <v>0</v>
      </c>
      <c r="L91" s="134"/>
      <c r="M91" s="134">
        <v>0</v>
      </c>
      <c r="N91" s="134"/>
    </row>
    <row r="92" spans="1:14" x14ac:dyDescent="0.25">
      <c r="A92" s="102" t="s">
        <v>97</v>
      </c>
      <c r="B92" s="132" t="s">
        <v>20</v>
      </c>
      <c r="C92" s="133"/>
      <c r="D92" s="133"/>
      <c r="E92" s="133"/>
      <c r="F92" s="133"/>
      <c r="G92" s="134">
        <v>0</v>
      </c>
      <c r="H92" s="133"/>
      <c r="I92" s="134">
        <v>0</v>
      </c>
      <c r="J92" s="134"/>
      <c r="K92" s="134">
        <v>0</v>
      </c>
      <c r="L92" s="134"/>
      <c r="M92" s="134">
        <v>0</v>
      </c>
      <c r="N92" s="134"/>
    </row>
    <row r="93" spans="1:14" ht="33.75" x14ac:dyDescent="0.25">
      <c r="A93" s="105" t="s">
        <v>128</v>
      </c>
      <c r="B93" s="135" t="s">
        <v>89</v>
      </c>
      <c r="C93" s="136"/>
      <c r="D93" s="136"/>
      <c r="E93" s="136"/>
      <c r="F93" s="136"/>
      <c r="G93" s="137">
        <v>50</v>
      </c>
      <c r="H93" s="136"/>
      <c r="I93" s="137">
        <v>0</v>
      </c>
      <c r="J93" s="137"/>
      <c r="K93" s="137">
        <v>0</v>
      </c>
      <c r="L93" s="137"/>
      <c r="M93" s="137">
        <v>50</v>
      </c>
      <c r="N93" s="137"/>
    </row>
    <row r="94" spans="1:14" x14ac:dyDescent="0.25">
      <c r="A94" s="102" t="s">
        <v>108</v>
      </c>
      <c r="B94" s="132" t="s">
        <v>109</v>
      </c>
      <c r="C94" s="133"/>
      <c r="D94" s="133"/>
      <c r="E94" s="133"/>
      <c r="F94" s="133"/>
      <c r="G94" s="134">
        <v>50</v>
      </c>
      <c r="H94" s="133"/>
      <c r="I94" s="134">
        <v>0</v>
      </c>
      <c r="J94" s="134"/>
      <c r="K94" s="134">
        <v>0</v>
      </c>
      <c r="L94" s="134"/>
      <c r="M94" s="134">
        <v>50</v>
      </c>
      <c r="N94" s="134"/>
    </row>
    <row r="95" spans="1:14" x14ac:dyDescent="0.25">
      <c r="A95" s="102" t="s">
        <v>96</v>
      </c>
      <c r="B95" s="132" t="s">
        <v>10</v>
      </c>
      <c r="C95" s="133"/>
      <c r="D95" s="133"/>
      <c r="E95" s="133"/>
      <c r="F95" s="133"/>
      <c r="G95" s="134">
        <v>50</v>
      </c>
      <c r="H95" s="133"/>
      <c r="I95" s="134">
        <v>0</v>
      </c>
      <c r="J95" s="134"/>
      <c r="K95" s="134">
        <v>0</v>
      </c>
      <c r="L95" s="134"/>
      <c r="M95" s="134">
        <v>50</v>
      </c>
      <c r="N95" s="134"/>
    </row>
    <row r="96" spans="1:14" x14ac:dyDescent="0.25">
      <c r="A96" s="102" t="s">
        <v>97</v>
      </c>
      <c r="B96" s="132" t="s">
        <v>20</v>
      </c>
      <c r="C96" s="133"/>
      <c r="D96" s="133"/>
      <c r="E96" s="133"/>
      <c r="F96" s="133"/>
      <c r="G96" s="134">
        <v>50</v>
      </c>
      <c r="H96" s="133"/>
      <c r="I96" s="134">
        <v>0</v>
      </c>
      <c r="J96" s="134"/>
      <c r="K96" s="134">
        <v>0</v>
      </c>
      <c r="L96" s="134"/>
      <c r="M96" s="134">
        <v>50</v>
      </c>
      <c r="N96" s="134"/>
    </row>
    <row r="97" spans="1:14" ht="33.75" x14ac:dyDescent="0.25">
      <c r="A97" s="105" t="s">
        <v>129</v>
      </c>
      <c r="B97" s="135" t="s">
        <v>130</v>
      </c>
      <c r="C97" s="136"/>
      <c r="D97" s="136"/>
      <c r="E97" s="136"/>
      <c r="F97" s="136"/>
      <c r="G97" s="137">
        <v>110</v>
      </c>
      <c r="H97" s="136"/>
      <c r="I97" s="137">
        <v>0</v>
      </c>
      <c r="J97" s="137"/>
      <c r="K97" s="137">
        <v>0</v>
      </c>
      <c r="L97" s="137"/>
      <c r="M97" s="137">
        <v>110</v>
      </c>
      <c r="N97" s="137"/>
    </row>
    <row r="98" spans="1:14" x14ac:dyDescent="0.25">
      <c r="A98" s="102" t="s">
        <v>108</v>
      </c>
      <c r="B98" s="132" t="s">
        <v>109</v>
      </c>
      <c r="C98" s="133"/>
      <c r="D98" s="133"/>
      <c r="E98" s="133"/>
      <c r="F98" s="133"/>
      <c r="G98" s="134">
        <v>110</v>
      </c>
      <c r="H98" s="133"/>
      <c r="I98" s="134">
        <v>0</v>
      </c>
      <c r="J98" s="134"/>
      <c r="K98" s="134">
        <v>0</v>
      </c>
      <c r="L98" s="134"/>
      <c r="M98" s="134">
        <v>110</v>
      </c>
      <c r="N98" s="134"/>
    </row>
    <row r="99" spans="1:14" x14ac:dyDescent="0.25">
      <c r="A99" s="102" t="s">
        <v>96</v>
      </c>
      <c r="B99" s="132" t="s">
        <v>10</v>
      </c>
      <c r="C99" s="133"/>
      <c r="D99" s="133"/>
      <c r="E99" s="133"/>
      <c r="F99" s="133"/>
      <c r="G99" s="134">
        <v>110</v>
      </c>
      <c r="H99" s="133"/>
      <c r="I99" s="134">
        <v>0</v>
      </c>
      <c r="J99" s="134"/>
      <c r="K99" s="134">
        <v>0</v>
      </c>
      <c r="L99" s="134"/>
      <c r="M99" s="134">
        <v>110</v>
      </c>
      <c r="N99" s="134"/>
    </row>
    <row r="100" spans="1:14" x14ac:dyDescent="0.25">
      <c r="A100" s="102" t="s">
        <v>110</v>
      </c>
      <c r="B100" s="132" t="s">
        <v>11</v>
      </c>
      <c r="C100" s="133"/>
      <c r="D100" s="133"/>
      <c r="E100" s="133"/>
      <c r="F100" s="133"/>
      <c r="G100" s="134">
        <v>50</v>
      </c>
      <c r="H100" s="133"/>
      <c r="I100" s="134">
        <v>0</v>
      </c>
      <c r="J100" s="134"/>
      <c r="K100" s="134">
        <v>0</v>
      </c>
      <c r="L100" s="134"/>
      <c r="M100" s="134">
        <v>50</v>
      </c>
      <c r="N100" s="134"/>
    </row>
    <row r="101" spans="1:14" x14ac:dyDescent="0.25">
      <c r="A101" s="102" t="s">
        <v>97</v>
      </c>
      <c r="B101" s="132" t="s">
        <v>20</v>
      </c>
      <c r="C101" s="133"/>
      <c r="D101" s="133"/>
      <c r="E101" s="133"/>
      <c r="F101" s="133"/>
      <c r="G101" s="134">
        <v>60</v>
      </c>
      <c r="H101" s="133"/>
      <c r="I101" s="134">
        <v>0</v>
      </c>
      <c r="J101" s="134"/>
      <c r="K101" s="134">
        <v>0</v>
      </c>
      <c r="L101" s="134"/>
      <c r="M101" s="134">
        <v>60</v>
      </c>
      <c r="N101" s="134"/>
    </row>
    <row r="102" spans="1:14" ht="33.75" x14ac:dyDescent="0.25">
      <c r="A102" s="105" t="s">
        <v>131</v>
      </c>
      <c r="B102" s="135" t="s">
        <v>132</v>
      </c>
      <c r="C102" s="136"/>
      <c r="D102" s="136"/>
      <c r="E102" s="136"/>
      <c r="F102" s="136"/>
      <c r="G102" s="137">
        <v>6462.5</v>
      </c>
      <c r="H102" s="136"/>
      <c r="I102" s="137">
        <v>0</v>
      </c>
      <c r="J102" s="137"/>
      <c r="K102" s="137">
        <v>0</v>
      </c>
      <c r="L102" s="137"/>
      <c r="M102" s="137">
        <v>6462.5</v>
      </c>
      <c r="N102" s="137"/>
    </row>
    <row r="103" spans="1:14" x14ac:dyDescent="0.25">
      <c r="A103" s="102" t="s">
        <v>108</v>
      </c>
      <c r="B103" s="132" t="s">
        <v>109</v>
      </c>
      <c r="C103" s="133"/>
      <c r="D103" s="133"/>
      <c r="E103" s="133"/>
      <c r="F103" s="133"/>
      <c r="G103" s="134">
        <v>6462.5</v>
      </c>
      <c r="H103" s="133"/>
      <c r="I103" s="134">
        <v>0</v>
      </c>
      <c r="J103" s="134"/>
      <c r="K103" s="134">
        <v>0</v>
      </c>
      <c r="L103" s="134"/>
      <c r="M103" s="134">
        <v>6462.5</v>
      </c>
      <c r="N103" s="134"/>
    </row>
    <row r="104" spans="1:14" x14ac:dyDescent="0.25">
      <c r="A104" s="102" t="s">
        <v>96</v>
      </c>
      <c r="B104" s="132" t="s">
        <v>10</v>
      </c>
      <c r="C104" s="133"/>
      <c r="D104" s="133"/>
      <c r="E104" s="133"/>
      <c r="F104" s="133"/>
      <c r="G104" s="134">
        <v>6462.5</v>
      </c>
      <c r="H104" s="133"/>
      <c r="I104" s="134">
        <v>0</v>
      </c>
      <c r="J104" s="134"/>
      <c r="K104" s="134">
        <v>0</v>
      </c>
      <c r="L104" s="134"/>
      <c r="M104" s="134">
        <v>6462.5</v>
      </c>
      <c r="N104" s="134"/>
    </row>
    <row r="105" spans="1:14" x14ac:dyDescent="0.25">
      <c r="A105" s="102" t="s">
        <v>110</v>
      </c>
      <c r="B105" s="132" t="s">
        <v>11</v>
      </c>
      <c r="C105" s="133"/>
      <c r="D105" s="133"/>
      <c r="E105" s="133"/>
      <c r="F105" s="133"/>
      <c r="G105" s="134">
        <v>5792.5</v>
      </c>
      <c r="H105" s="133"/>
      <c r="I105" s="134">
        <v>0</v>
      </c>
      <c r="J105" s="134"/>
      <c r="K105" s="134">
        <v>0</v>
      </c>
      <c r="L105" s="134"/>
      <c r="M105" s="134">
        <v>5792.5</v>
      </c>
      <c r="N105" s="134"/>
    </row>
    <row r="106" spans="1:14" x14ac:dyDescent="0.25">
      <c r="A106" s="102" t="s">
        <v>97</v>
      </c>
      <c r="B106" s="132" t="s">
        <v>20</v>
      </c>
      <c r="C106" s="133"/>
      <c r="D106" s="133"/>
      <c r="E106" s="133"/>
      <c r="F106" s="133"/>
      <c r="G106" s="134">
        <v>670</v>
      </c>
      <c r="H106" s="133"/>
      <c r="I106" s="134">
        <v>0</v>
      </c>
      <c r="J106" s="134"/>
      <c r="K106" s="134">
        <v>0</v>
      </c>
      <c r="L106" s="134"/>
      <c r="M106" s="134">
        <v>670</v>
      </c>
      <c r="N106" s="134"/>
    </row>
    <row r="107" spans="1:14" ht="29.25" customHeight="1" x14ac:dyDescent="0.25">
      <c r="A107" s="105" t="s">
        <v>133</v>
      </c>
      <c r="B107" s="135" t="s">
        <v>134</v>
      </c>
      <c r="C107" s="136"/>
      <c r="D107" s="136"/>
      <c r="E107" s="136"/>
      <c r="F107" s="136"/>
      <c r="G107" s="137">
        <v>15050</v>
      </c>
      <c r="H107" s="136"/>
      <c r="I107" s="137">
        <v>46500</v>
      </c>
      <c r="J107" s="137"/>
      <c r="K107" s="137">
        <v>308.97000000000003</v>
      </c>
      <c r="L107" s="137"/>
      <c r="M107" s="137">
        <v>61550</v>
      </c>
      <c r="N107" s="137"/>
    </row>
    <row r="108" spans="1:14" x14ac:dyDescent="0.25">
      <c r="A108" s="102" t="s">
        <v>108</v>
      </c>
      <c r="B108" s="132" t="s">
        <v>109</v>
      </c>
      <c r="C108" s="133"/>
      <c r="D108" s="133"/>
      <c r="E108" s="133"/>
      <c r="F108" s="133"/>
      <c r="G108" s="134">
        <v>15050</v>
      </c>
      <c r="H108" s="133"/>
      <c r="I108" s="134">
        <v>46500</v>
      </c>
      <c r="J108" s="134"/>
      <c r="K108" s="134">
        <v>308.97000000000003</v>
      </c>
      <c r="L108" s="134"/>
      <c r="M108" s="134">
        <v>61550</v>
      </c>
      <c r="N108" s="134"/>
    </row>
    <row r="109" spans="1:14" x14ac:dyDescent="0.25">
      <c r="A109" s="102" t="s">
        <v>96</v>
      </c>
      <c r="B109" s="132" t="s">
        <v>10</v>
      </c>
      <c r="C109" s="133"/>
      <c r="D109" s="133"/>
      <c r="E109" s="133"/>
      <c r="F109" s="133"/>
      <c r="G109" s="134">
        <v>11550</v>
      </c>
      <c r="H109" s="133"/>
      <c r="I109" s="134">
        <v>30000</v>
      </c>
      <c r="J109" s="134"/>
      <c r="K109" s="134">
        <v>259.74</v>
      </c>
      <c r="L109" s="134"/>
      <c r="M109" s="134">
        <v>41550</v>
      </c>
      <c r="N109" s="134"/>
    </row>
    <row r="110" spans="1:14" x14ac:dyDescent="0.25">
      <c r="A110" s="102" t="s">
        <v>97</v>
      </c>
      <c r="B110" s="132" t="s">
        <v>20</v>
      </c>
      <c r="C110" s="133"/>
      <c r="D110" s="133"/>
      <c r="E110" s="133"/>
      <c r="F110" s="133"/>
      <c r="G110" s="134">
        <v>11550</v>
      </c>
      <c r="H110" s="133"/>
      <c r="I110" s="134">
        <v>30000</v>
      </c>
      <c r="J110" s="134"/>
      <c r="K110" s="134">
        <v>259.74</v>
      </c>
      <c r="L110" s="134"/>
      <c r="M110" s="134">
        <v>41550</v>
      </c>
      <c r="N110" s="134"/>
    </row>
    <row r="111" spans="1:14" x14ac:dyDescent="0.25">
      <c r="A111" s="102" t="s">
        <v>101</v>
      </c>
      <c r="B111" s="132" t="s">
        <v>12</v>
      </c>
      <c r="C111" s="133"/>
      <c r="D111" s="133"/>
      <c r="E111" s="133"/>
      <c r="F111" s="133"/>
      <c r="G111" s="134">
        <v>3500</v>
      </c>
      <c r="H111" s="133"/>
      <c r="I111" s="134">
        <v>16500</v>
      </c>
      <c r="J111" s="134"/>
      <c r="K111" s="134">
        <v>471.43</v>
      </c>
      <c r="L111" s="134"/>
      <c r="M111" s="134">
        <v>20000</v>
      </c>
      <c r="N111" s="134"/>
    </row>
    <row r="112" spans="1:14" x14ac:dyDescent="0.25">
      <c r="A112" s="102" t="s">
        <v>102</v>
      </c>
      <c r="B112" s="132" t="s">
        <v>28</v>
      </c>
      <c r="C112" s="133"/>
      <c r="D112" s="133"/>
      <c r="E112" s="133"/>
      <c r="F112" s="133"/>
      <c r="G112" s="134">
        <v>3500</v>
      </c>
      <c r="H112" s="133"/>
      <c r="I112" s="134">
        <v>16500</v>
      </c>
      <c r="J112" s="134"/>
      <c r="K112" s="134">
        <v>471.43</v>
      </c>
      <c r="L112" s="134"/>
      <c r="M112" s="134">
        <v>20000</v>
      </c>
      <c r="N112" s="134"/>
    </row>
    <row r="113" spans="1:14" ht="30" customHeight="1" x14ac:dyDescent="0.25">
      <c r="A113" s="105" t="s">
        <v>135</v>
      </c>
      <c r="B113" s="135" t="s">
        <v>90</v>
      </c>
      <c r="C113" s="136"/>
      <c r="D113" s="136"/>
      <c r="E113" s="136"/>
      <c r="F113" s="136"/>
      <c r="G113" s="137">
        <v>12972.83</v>
      </c>
      <c r="H113" s="136"/>
      <c r="I113" s="137">
        <v>0</v>
      </c>
      <c r="J113" s="137"/>
      <c r="K113" s="137">
        <v>0</v>
      </c>
      <c r="L113" s="137"/>
      <c r="M113" s="137">
        <v>12972.83</v>
      </c>
      <c r="N113" s="137"/>
    </row>
    <row r="114" spans="1:14" x14ac:dyDescent="0.25">
      <c r="A114" s="102" t="s">
        <v>108</v>
      </c>
      <c r="B114" s="132" t="s">
        <v>109</v>
      </c>
      <c r="C114" s="133"/>
      <c r="D114" s="133"/>
      <c r="E114" s="133"/>
      <c r="F114" s="133"/>
      <c r="G114" s="134">
        <v>1389.85</v>
      </c>
      <c r="H114" s="133"/>
      <c r="I114" s="134">
        <v>0</v>
      </c>
      <c r="J114" s="134"/>
      <c r="K114" s="134">
        <v>0</v>
      </c>
      <c r="L114" s="134"/>
      <c r="M114" s="134">
        <v>1389.85</v>
      </c>
      <c r="N114" s="134"/>
    </row>
    <row r="115" spans="1:14" x14ac:dyDescent="0.25">
      <c r="A115" s="102" t="s">
        <v>96</v>
      </c>
      <c r="B115" s="132" t="s">
        <v>10</v>
      </c>
      <c r="C115" s="133"/>
      <c r="D115" s="133"/>
      <c r="E115" s="133"/>
      <c r="F115" s="133"/>
      <c r="G115" s="134">
        <v>1389.85</v>
      </c>
      <c r="H115" s="133"/>
      <c r="I115" s="134">
        <v>0</v>
      </c>
      <c r="J115" s="134"/>
      <c r="K115" s="134">
        <v>0</v>
      </c>
      <c r="L115" s="134"/>
      <c r="M115" s="134">
        <v>1389.85</v>
      </c>
      <c r="N115" s="134"/>
    </row>
    <row r="116" spans="1:14" x14ac:dyDescent="0.25">
      <c r="A116" s="102" t="s">
        <v>110</v>
      </c>
      <c r="B116" s="132" t="s">
        <v>11</v>
      </c>
      <c r="C116" s="133"/>
      <c r="D116" s="133"/>
      <c r="E116" s="133"/>
      <c r="F116" s="133"/>
      <c r="G116" s="134">
        <v>1294.47</v>
      </c>
      <c r="H116" s="133"/>
      <c r="I116" s="134">
        <v>0</v>
      </c>
      <c r="J116" s="134"/>
      <c r="K116" s="134">
        <v>0</v>
      </c>
      <c r="L116" s="134"/>
      <c r="M116" s="134">
        <v>1294.47</v>
      </c>
      <c r="N116" s="134"/>
    </row>
    <row r="117" spans="1:14" x14ac:dyDescent="0.25">
      <c r="A117" s="102" t="s">
        <v>97</v>
      </c>
      <c r="B117" s="132" t="s">
        <v>20</v>
      </c>
      <c r="C117" s="133"/>
      <c r="D117" s="133"/>
      <c r="E117" s="133"/>
      <c r="F117" s="133"/>
      <c r="G117" s="134">
        <v>95.38</v>
      </c>
      <c r="H117" s="133"/>
      <c r="I117" s="134">
        <v>0</v>
      </c>
      <c r="J117" s="134"/>
      <c r="K117" s="134">
        <v>0</v>
      </c>
      <c r="L117" s="134"/>
      <c r="M117" s="134">
        <v>95.38</v>
      </c>
      <c r="N117" s="134"/>
    </row>
    <row r="118" spans="1:14" x14ac:dyDescent="0.25">
      <c r="A118" s="102" t="s">
        <v>164</v>
      </c>
      <c r="B118" s="132" t="s">
        <v>165</v>
      </c>
      <c r="C118" s="133"/>
      <c r="D118" s="133"/>
      <c r="E118" s="133"/>
      <c r="F118" s="133"/>
      <c r="G118" s="134">
        <v>1737.45</v>
      </c>
      <c r="H118" s="133"/>
      <c r="I118" s="134">
        <v>0</v>
      </c>
      <c r="J118" s="134"/>
      <c r="K118" s="134">
        <v>0</v>
      </c>
      <c r="L118" s="134"/>
      <c r="M118" s="134">
        <v>1737.45</v>
      </c>
      <c r="N118" s="134"/>
    </row>
    <row r="119" spans="1:14" ht="24.75" customHeight="1" x14ac:dyDescent="0.25">
      <c r="A119" s="102" t="s">
        <v>183</v>
      </c>
      <c r="B119" s="132" t="s">
        <v>184</v>
      </c>
      <c r="C119" s="133"/>
      <c r="D119" s="133"/>
      <c r="E119" s="133"/>
      <c r="F119" s="133"/>
      <c r="G119" s="134">
        <v>1737.45</v>
      </c>
      <c r="H119" s="133"/>
      <c r="I119" s="134">
        <v>0</v>
      </c>
      <c r="J119" s="134"/>
      <c r="K119" s="134">
        <v>0</v>
      </c>
      <c r="L119" s="134"/>
      <c r="M119" s="134">
        <v>1737.45</v>
      </c>
      <c r="N119" s="134"/>
    </row>
    <row r="120" spans="1:14" x14ac:dyDescent="0.25">
      <c r="A120" s="102" t="s">
        <v>96</v>
      </c>
      <c r="B120" s="132" t="s">
        <v>10</v>
      </c>
      <c r="C120" s="133"/>
      <c r="D120" s="133"/>
      <c r="E120" s="133"/>
      <c r="F120" s="133"/>
      <c r="G120" s="134">
        <v>1737.45</v>
      </c>
      <c r="H120" s="133"/>
      <c r="I120" s="134">
        <v>0</v>
      </c>
      <c r="J120" s="134"/>
      <c r="K120" s="134">
        <v>0</v>
      </c>
      <c r="L120" s="134"/>
      <c r="M120" s="134">
        <v>1737.45</v>
      </c>
      <c r="N120" s="134"/>
    </row>
    <row r="121" spans="1:14" x14ac:dyDescent="0.25">
      <c r="A121" s="102" t="s">
        <v>110</v>
      </c>
      <c r="B121" s="132" t="s">
        <v>11</v>
      </c>
      <c r="C121" s="133"/>
      <c r="D121" s="133"/>
      <c r="E121" s="133"/>
      <c r="F121" s="133"/>
      <c r="G121" s="134">
        <v>1618.22</v>
      </c>
      <c r="H121" s="133"/>
      <c r="I121" s="134">
        <v>0</v>
      </c>
      <c r="J121" s="134"/>
      <c r="K121" s="134">
        <v>0</v>
      </c>
      <c r="L121" s="134"/>
      <c r="M121" s="134">
        <v>1618.22</v>
      </c>
      <c r="N121" s="134"/>
    </row>
    <row r="122" spans="1:14" x14ac:dyDescent="0.25">
      <c r="A122" s="102" t="s">
        <v>97</v>
      </c>
      <c r="B122" s="132" t="s">
        <v>20</v>
      </c>
      <c r="C122" s="133"/>
      <c r="D122" s="133"/>
      <c r="E122" s="133"/>
      <c r="F122" s="133"/>
      <c r="G122" s="134">
        <v>119.23</v>
      </c>
      <c r="H122" s="133"/>
      <c r="I122" s="134">
        <v>0</v>
      </c>
      <c r="J122" s="134"/>
      <c r="K122" s="134">
        <v>0</v>
      </c>
      <c r="L122" s="134"/>
      <c r="M122" s="134">
        <v>119.23</v>
      </c>
      <c r="N122" s="134"/>
    </row>
    <row r="123" spans="1:14" x14ac:dyDescent="0.25">
      <c r="A123" s="102" t="s">
        <v>185</v>
      </c>
      <c r="B123" s="132" t="s">
        <v>194</v>
      </c>
      <c r="C123" s="133"/>
      <c r="D123" s="133"/>
      <c r="E123" s="133"/>
      <c r="F123" s="133"/>
      <c r="G123" s="134">
        <v>9845.5300000000007</v>
      </c>
      <c r="H123" s="133"/>
      <c r="I123" s="134">
        <v>0</v>
      </c>
      <c r="J123" s="134"/>
      <c r="K123" s="134">
        <v>0</v>
      </c>
      <c r="L123" s="134"/>
      <c r="M123" s="134">
        <v>9845.5300000000007</v>
      </c>
      <c r="N123" s="134"/>
    </row>
    <row r="124" spans="1:14" ht="27.75" customHeight="1" x14ac:dyDescent="0.25">
      <c r="A124" s="102" t="s">
        <v>186</v>
      </c>
      <c r="B124" s="132" t="s">
        <v>187</v>
      </c>
      <c r="C124" s="133"/>
      <c r="D124" s="133"/>
      <c r="E124" s="133"/>
      <c r="F124" s="133"/>
      <c r="G124" s="134">
        <v>9845.5300000000007</v>
      </c>
      <c r="H124" s="133"/>
      <c r="I124" s="134">
        <v>0</v>
      </c>
      <c r="J124" s="134"/>
      <c r="K124" s="134">
        <v>0</v>
      </c>
      <c r="L124" s="134"/>
      <c r="M124" s="134">
        <v>9845.5300000000007</v>
      </c>
      <c r="N124" s="134"/>
    </row>
    <row r="125" spans="1:14" x14ac:dyDescent="0.25">
      <c r="A125" s="102" t="s">
        <v>96</v>
      </c>
      <c r="B125" s="132" t="s">
        <v>10</v>
      </c>
      <c r="C125" s="133"/>
      <c r="D125" s="133"/>
      <c r="E125" s="133"/>
      <c r="F125" s="133"/>
      <c r="G125" s="134">
        <v>9845.5300000000007</v>
      </c>
      <c r="H125" s="133"/>
      <c r="I125" s="134">
        <v>0</v>
      </c>
      <c r="J125" s="134"/>
      <c r="K125" s="134">
        <v>0</v>
      </c>
      <c r="L125" s="134"/>
      <c r="M125" s="134">
        <v>9845.5300000000007</v>
      </c>
      <c r="N125" s="134"/>
    </row>
    <row r="126" spans="1:14" x14ac:dyDescent="0.25">
      <c r="A126" s="102" t="s">
        <v>110</v>
      </c>
      <c r="B126" s="132" t="s">
        <v>11</v>
      </c>
      <c r="C126" s="133"/>
      <c r="D126" s="133"/>
      <c r="E126" s="133"/>
      <c r="F126" s="133"/>
      <c r="G126" s="134">
        <v>9169.8700000000008</v>
      </c>
      <c r="H126" s="133"/>
      <c r="I126" s="134">
        <v>0</v>
      </c>
      <c r="J126" s="134"/>
      <c r="K126" s="134">
        <v>0</v>
      </c>
      <c r="L126" s="134"/>
      <c r="M126" s="134">
        <v>9169.8700000000008</v>
      </c>
      <c r="N126" s="134"/>
    </row>
    <row r="127" spans="1:14" x14ac:dyDescent="0.25">
      <c r="A127" s="102" t="s">
        <v>97</v>
      </c>
      <c r="B127" s="132" t="s">
        <v>20</v>
      </c>
      <c r="C127" s="133"/>
      <c r="D127" s="133"/>
      <c r="E127" s="133"/>
      <c r="F127" s="133"/>
      <c r="G127" s="134">
        <v>675.66</v>
      </c>
      <c r="H127" s="133"/>
      <c r="I127" s="134">
        <v>0</v>
      </c>
      <c r="J127" s="134"/>
      <c r="K127" s="134">
        <v>0</v>
      </c>
      <c r="L127" s="134"/>
      <c r="M127" s="134">
        <v>675.66</v>
      </c>
      <c r="N127" s="134"/>
    </row>
    <row r="128" spans="1:14" ht="27" customHeight="1" x14ac:dyDescent="0.25">
      <c r="A128" s="105" t="s">
        <v>136</v>
      </c>
      <c r="B128" s="135" t="s">
        <v>137</v>
      </c>
      <c r="C128" s="136"/>
      <c r="D128" s="136"/>
      <c r="E128" s="136"/>
      <c r="F128" s="136"/>
      <c r="G128" s="137">
        <v>640</v>
      </c>
      <c r="H128" s="136"/>
      <c r="I128" s="137">
        <v>0</v>
      </c>
      <c r="J128" s="137"/>
      <c r="K128" s="137">
        <v>0</v>
      </c>
      <c r="L128" s="137"/>
      <c r="M128" s="137">
        <v>640</v>
      </c>
      <c r="N128" s="137"/>
    </row>
    <row r="129" spans="1:14" x14ac:dyDescent="0.25">
      <c r="A129" s="102" t="s">
        <v>108</v>
      </c>
      <c r="B129" s="132" t="s">
        <v>109</v>
      </c>
      <c r="C129" s="133"/>
      <c r="D129" s="133"/>
      <c r="E129" s="133"/>
      <c r="F129" s="133"/>
      <c r="G129" s="134">
        <v>640</v>
      </c>
      <c r="H129" s="133"/>
      <c r="I129" s="134">
        <v>0</v>
      </c>
      <c r="J129" s="134"/>
      <c r="K129" s="134">
        <v>0</v>
      </c>
      <c r="L129" s="134"/>
      <c r="M129" s="134">
        <v>640</v>
      </c>
      <c r="N129" s="134"/>
    </row>
    <row r="130" spans="1:14" x14ac:dyDescent="0.25">
      <c r="A130" s="102" t="s">
        <v>96</v>
      </c>
      <c r="B130" s="132" t="s">
        <v>10</v>
      </c>
      <c r="C130" s="133"/>
      <c r="D130" s="133"/>
      <c r="E130" s="133"/>
      <c r="F130" s="133"/>
      <c r="G130" s="134">
        <v>640</v>
      </c>
      <c r="H130" s="133"/>
      <c r="I130" s="134">
        <v>0</v>
      </c>
      <c r="J130" s="134"/>
      <c r="K130" s="134">
        <v>0</v>
      </c>
      <c r="L130" s="134"/>
      <c r="M130" s="134">
        <v>640</v>
      </c>
      <c r="N130" s="134"/>
    </row>
    <row r="131" spans="1:14" x14ac:dyDescent="0.25">
      <c r="A131" s="102" t="s">
        <v>110</v>
      </c>
      <c r="B131" s="132" t="s">
        <v>11</v>
      </c>
      <c r="C131" s="133"/>
      <c r="D131" s="133"/>
      <c r="E131" s="133"/>
      <c r="F131" s="133"/>
      <c r="G131" s="134">
        <v>500</v>
      </c>
      <c r="H131" s="133"/>
      <c r="I131" s="134">
        <v>0</v>
      </c>
      <c r="J131" s="134"/>
      <c r="K131" s="134">
        <v>0</v>
      </c>
      <c r="L131" s="134"/>
      <c r="M131" s="134">
        <v>500</v>
      </c>
      <c r="N131" s="134"/>
    </row>
    <row r="132" spans="1:14" x14ac:dyDescent="0.25">
      <c r="A132" s="102" t="s">
        <v>97</v>
      </c>
      <c r="B132" s="132" t="s">
        <v>20</v>
      </c>
      <c r="C132" s="133"/>
      <c r="D132" s="133"/>
      <c r="E132" s="133"/>
      <c r="F132" s="133"/>
      <c r="G132" s="134">
        <v>140</v>
      </c>
      <c r="H132" s="133"/>
      <c r="I132" s="134">
        <v>0</v>
      </c>
      <c r="J132" s="134"/>
      <c r="K132" s="134">
        <v>0</v>
      </c>
      <c r="L132" s="134"/>
      <c r="M132" s="134">
        <v>140</v>
      </c>
      <c r="N132" s="134"/>
    </row>
    <row r="133" spans="1:14" ht="24" customHeight="1" x14ac:dyDescent="0.25">
      <c r="A133" s="102" t="s">
        <v>111</v>
      </c>
      <c r="B133" s="132" t="s">
        <v>67</v>
      </c>
      <c r="C133" s="133"/>
      <c r="D133" s="133"/>
      <c r="E133" s="133"/>
      <c r="F133" s="133"/>
      <c r="G133" s="134">
        <v>0</v>
      </c>
      <c r="H133" s="133"/>
      <c r="I133" s="134">
        <v>0</v>
      </c>
      <c r="J133" s="134"/>
      <c r="K133" s="134">
        <v>0</v>
      </c>
      <c r="L133" s="134"/>
      <c r="M133" s="134">
        <v>0</v>
      </c>
      <c r="N133" s="134"/>
    </row>
  </sheetData>
  <mergeCells count="650">
    <mergeCell ref="G4:H4"/>
    <mergeCell ref="I4:J4"/>
    <mergeCell ref="K4:L4"/>
    <mergeCell ref="B8:F8"/>
    <mergeCell ref="G8:H8"/>
    <mergeCell ref="I8:J8"/>
    <mergeCell ref="K8:L8"/>
    <mergeCell ref="M8:N8"/>
    <mergeCell ref="A1:N2"/>
    <mergeCell ref="B7:F7"/>
    <mergeCell ref="G7:H7"/>
    <mergeCell ref="I7:J7"/>
    <mergeCell ref="K7:L7"/>
    <mergeCell ref="M7:N7"/>
    <mergeCell ref="B6:F6"/>
    <mergeCell ref="G6:H6"/>
    <mergeCell ref="I6:J6"/>
    <mergeCell ref="K6:L6"/>
    <mergeCell ref="M6:N6"/>
    <mergeCell ref="B3:L3"/>
    <mergeCell ref="M4:N4"/>
    <mergeCell ref="B5:F5"/>
    <mergeCell ref="G5:H5"/>
    <mergeCell ref="I5:J5"/>
    <mergeCell ref="K5:L5"/>
    <mergeCell ref="M5:N5"/>
    <mergeCell ref="B4:F4"/>
    <mergeCell ref="B10:F10"/>
    <mergeCell ref="G10:H10"/>
    <mergeCell ref="I10:J10"/>
    <mergeCell ref="K10:L10"/>
    <mergeCell ref="M10:N10"/>
    <mergeCell ref="B9:F9"/>
    <mergeCell ref="G9:H9"/>
    <mergeCell ref="I9:J9"/>
    <mergeCell ref="K9:L9"/>
    <mergeCell ref="M9:N9"/>
    <mergeCell ref="B12:F12"/>
    <mergeCell ref="G12:H12"/>
    <mergeCell ref="I12:J12"/>
    <mergeCell ref="K12:L12"/>
    <mergeCell ref="M12:N12"/>
    <mergeCell ref="B11:F11"/>
    <mergeCell ref="G11:H11"/>
    <mergeCell ref="I11:J11"/>
    <mergeCell ref="K11:L11"/>
    <mergeCell ref="M11:N11"/>
    <mergeCell ref="B14:F14"/>
    <mergeCell ref="G14:H14"/>
    <mergeCell ref="I14:J14"/>
    <mergeCell ref="K14:L14"/>
    <mergeCell ref="M14:N14"/>
    <mergeCell ref="B13:F13"/>
    <mergeCell ref="G13:H13"/>
    <mergeCell ref="I13:J13"/>
    <mergeCell ref="K13:L13"/>
    <mergeCell ref="M13:N13"/>
    <mergeCell ref="B16:F16"/>
    <mergeCell ref="G16:H16"/>
    <mergeCell ref="I16:J16"/>
    <mergeCell ref="K16:L16"/>
    <mergeCell ref="M16:N16"/>
    <mergeCell ref="B15:F15"/>
    <mergeCell ref="G15:H15"/>
    <mergeCell ref="I15:J15"/>
    <mergeCell ref="K15:L15"/>
    <mergeCell ref="M15:N15"/>
    <mergeCell ref="B18:F18"/>
    <mergeCell ref="G18:H18"/>
    <mergeCell ref="I18:J18"/>
    <mergeCell ref="K18:L18"/>
    <mergeCell ref="M18:N18"/>
    <mergeCell ref="B17:F17"/>
    <mergeCell ref="G17:H17"/>
    <mergeCell ref="I17:J17"/>
    <mergeCell ref="K17:L17"/>
    <mergeCell ref="M17:N17"/>
    <mergeCell ref="B20:F20"/>
    <mergeCell ref="G20:H20"/>
    <mergeCell ref="I20:J20"/>
    <mergeCell ref="K20:L20"/>
    <mergeCell ref="M20:N20"/>
    <mergeCell ref="B19:F19"/>
    <mergeCell ref="G19:H19"/>
    <mergeCell ref="I19:J19"/>
    <mergeCell ref="K19:L19"/>
    <mergeCell ref="M19:N19"/>
    <mergeCell ref="B22:F22"/>
    <mergeCell ref="G22:H22"/>
    <mergeCell ref="I22:J22"/>
    <mergeCell ref="K22:L22"/>
    <mergeCell ref="M22:N22"/>
    <mergeCell ref="B21:F21"/>
    <mergeCell ref="G21:H21"/>
    <mergeCell ref="I21:J21"/>
    <mergeCell ref="K21:L21"/>
    <mergeCell ref="M21:N21"/>
    <mergeCell ref="B24:F24"/>
    <mergeCell ref="G24:H24"/>
    <mergeCell ref="I24:J24"/>
    <mergeCell ref="K24:L24"/>
    <mergeCell ref="M24:N24"/>
    <mergeCell ref="B23:F23"/>
    <mergeCell ref="G23:H23"/>
    <mergeCell ref="I23:J23"/>
    <mergeCell ref="K23:L23"/>
    <mergeCell ref="M23:N23"/>
    <mergeCell ref="B26:F26"/>
    <mergeCell ref="G26:H26"/>
    <mergeCell ref="I26:J26"/>
    <mergeCell ref="K26:L26"/>
    <mergeCell ref="M26:N26"/>
    <mergeCell ref="B25:F25"/>
    <mergeCell ref="G25:H25"/>
    <mergeCell ref="I25:J25"/>
    <mergeCell ref="K25:L25"/>
    <mergeCell ref="M25:N25"/>
    <mergeCell ref="B28:F28"/>
    <mergeCell ref="G28:H28"/>
    <mergeCell ref="I28:J28"/>
    <mergeCell ref="K28:L28"/>
    <mergeCell ref="M28:N28"/>
    <mergeCell ref="B27:F27"/>
    <mergeCell ref="G27:H27"/>
    <mergeCell ref="I27:J27"/>
    <mergeCell ref="K27:L27"/>
    <mergeCell ref="M27:N27"/>
    <mergeCell ref="B30:F30"/>
    <mergeCell ref="G30:H30"/>
    <mergeCell ref="I30:J30"/>
    <mergeCell ref="K30:L30"/>
    <mergeCell ref="M30:N30"/>
    <mergeCell ref="B29:F29"/>
    <mergeCell ref="G29:H29"/>
    <mergeCell ref="I29:J29"/>
    <mergeCell ref="K29:L29"/>
    <mergeCell ref="M29:N29"/>
    <mergeCell ref="B32:F32"/>
    <mergeCell ref="G32:H32"/>
    <mergeCell ref="I32:J32"/>
    <mergeCell ref="K32:L32"/>
    <mergeCell ref="M32:N32"/>
    <mergeCell ref="B31:F31"/>
    <mergeCell ref="G31:H31"/>
    <mergeCell ref="I31:J31"/>
    <mergeCell ref="K31:L31"/>
    <mergeCell ref="M31:N31"/>
    <mergeCell ref="B34:F34"/>
    <mergeCell ref="G34:H34"/>
    <mergeCell ref="I34:J34"/>
    <mergeCell ref="K34:L34"/>
    <mergeCell ref="M34:N34"/>
    <mergeCell ref="B33:F33"/>
    <mergeCell ref="G33:H33"/>
    <mergeCell ref="I33:J33"/>
    <mergeCell ref="K33:L33"/>
    <mergeCell ref="M33:N33"/>
    <mergeCell ref="B36:F36"/>
    <mergeCell ref="G36:H36"/>
    <mergeCell ref="I36:J36"/>
    <mergeCell ref="K36:L36"/>
    <mergeCell ref="M36:N36"/>
    <mergeCell ref="B35:F35"/>
    <mergeCell ref="G35:H35"/>
    <mergeCell ref="I35:J35"/>
    <mergeCell ref="K35:L35"/>
    <mergeCell ref="M35:N35"/>
    <mergeCell ref="B38:F38"/>
    <mergeCell ref="G38:H38"/>
    <mergeCell ref="I38:J38"/>
    <mergeCell ref="K38:L38"/>
    <mergeCell ref="M38:N38"/>
    <mergeCell ref="B37:F37"/>
    <mergeCell ref="G37:H37"/>
    <mergeCell ref="I37:J37"/>
    <mergeCell ref="K37:L37"/>
    <mergeCell ref="M37:N37"/>
    <mergeCell ref="B40:F40"/>
    <mergeCell ref="G40:H40"/>
    <mergeCell ref="I40:J40"/>
    <mergeCell ref="K40:L40"/>
    <mergeCell ref="M40:N40"/>
    <mergeCell ref="B39:F39"/>
    <mergeCell ref="G39:H39"/>
    <mergeCell ref="I39:J39"/>
    <mergeCell ref="K39:L39"/>
    <mergeCell ref="M39:N39"/>
    <mergeCell ref="B42:F42"/>
    <mergeCell ref="G42:H42"/>
    <mergeCell ref="I42:J42"/>
    <mergeCell ref="K42:L42"/>
    <mergeCell ref="M42:N42"/>
    <mergeCell ref="B41:F41"/>
    <mergeCell ref="G41:H41"/>
    <mergeCell ref="I41:J41"/>
    <mergeCell ref="K41:L41"/>
    <mergeCell ref="M41:N41"/>
    <mergeCell ref="B44:F44"/>
    <mergeCell ref="G44:H44"/>
    <mergeCell ref="I44:J44"/>
    <mergeCell ref="K44:L44"/>
    <mergeCell ref="M44:N44"/>
    <mergeCell ref="B43:F43"/>
    <mergeCell ref="G43:H43"/>
    <mergeCell ref="I43:J43"/>
    <mergeCell ref="K43:L43"/>
    <mergeCell ref="M43:N43"/>
    <mergeCell ref="B46:F46"/>
    <mergeCell ref="G46:H46"/>
    <mergeCell ref="I46:J46"/>
    <mergeCell ref="K46:L46"/>
    <mergeCell ref="M46:N46"/>
    <mergeCell ref="B45:F45"/>
    <mergeCell ref="G45:H45"/>
    <mergeCell ref="I45:J45"/>
    <mergeCell ref="K45:L45"/>
    <mergeCell ref="M45:N45"/>
    <mergeCell ref="B48:F48"/>
    <mergeCell ref="G48:H48"/>
    <mergeCell ref="I48:J48"/>
    <mergeCell ref="K48:L48"/>
    <mergeCell ref="M48:N48"/>
    <mergeCell ref="B47:F47"/>
    <mergeCell ref="G47:H47"/>
    <mergeCell ref="I47:J47"/>
    <mergeCell ref="K47:L47"/>
    <mergeCell ref="M47:N47"/>
    <mergeCell ref="B50:F50"/>
    <mergeCell ref="G50:H50"/>
    <mergeCell ref="I50:J50"/>
    <mergeCell ref="K50:L50"/>
    <mergeCell ref="M50:N50"/>
    <mergeCell ref="B49:F49"/>
    <mergeCell ref="G49:H49"/>
    <mergeCell ref="I49:J49"/>
    <mergeCell ref="K49:L49"/>
    <mergeCell ref="M49:N49"/>
    <mergeCell ref="B52:F52"/>
    <mergeCell ref="G52:H52"/>
    <mergeCell ref="I52:J52"/>
    <mergeCell ref="K52:L52"/>
    <mergeCell ref="M52:N52"/>
    <mergeCell ref="B51:F51"/>
    <mergeCell ref="G51:H51"/>
    <mergeCell ref="I51:J51"/>
    <mergeCell ref="K51:L51"/>
    <mergeCell ref="M51:N51"/>
    <mergeCell ref="B54:F54"/>
    <mergeCell ref="G54:H54"/>
    <mergeCell ref="I54:J54"/>
    <mergeCell ref="K54:L54"/>
    <mergeCell ref="M54:N54"/>
    <mergeCell ref="B53:F53"/>
    <mergeCell ref="G53:H53"/>
    <mergeCell ref="I53:J53"/>
    <mergeCell ref="K53:L53"/>
    <mergeCell ref="M53:N53"/>
    <mergeCell ref="B56:F56"/>
    <mergeCell ref="G56:H56"/>
    <mergeCell ref="I56:J56"/>
    <mergeCell ref="K56:L56"/>
    <mergeCell ref="M56:N56"/>
    <mergeCell ref="B55:F55"/>
    <mergeCell ref="G55:H55"/>
    <mergeCell ref="I55:J55"/>
    <mergeCell ref="K55:L55"/>
    <mergeCell ref="M55:N55"/>
    <mergeCell ref="B58:F58"/>
    <mergeCell ref="G58:H58"/>
    <mergeCell ref="I58:J58"/>
    <mergeCell ref="K58:L58"/>
    <mergeCell ref="M58:N58"/>
    <mergeCell ref="B57:F57"/>
    <mergeCell ref="G57:H57"/>
    <mergeCell ref="I57:J57"/>
    <mergeCell ref="K57:L57"/>
    <mergeCell ref="M57:N57"/>
    <mergeCell ref="B60:F60"/>
    <mergeCell ref="G60:H60"/>
    <mergeCell ref="I60:J60"/>
    <mergeCell ref="K60:L60"/>
    <mergeCell ref="M60:N60"/>
    <mergeCell ref="B59:F59"/>
    <mergeCell ref="G59:H59"/>
    <mergeCell ref="I59:J59"/>
    <mergeCell ref="K59:L59"/>
    <mergeCell ref="M59:N59"/>
    <mergeCell ref="B62:F62"/>
    <mergeCell ref="G62:H62"/>
    <mergeCell ref="I62:J62"/>
    <mergeCell ref="K62:L62"/>
    <mergeCell ref="M62:N62"/>
    <mergeCell ref="B61:F61"/>
    <mergeCell ref="G61:H61"/>
    <mergeCell ref="I61:J61"/>
    <mergeCell ref="K61:L61"/>
    <mergeCell ref="M61:N61"/>
    <mergeCell ref="B64:F64"/>
    <mergeCell ref="G64:H64"/>
    <mergeCell ref="I64:J64"/>
    <mergeCell ref="K64:L64"/>
    <mergeCell ref="M64:N64"/>
    <mergeCell ref="B63:F63"/>
    <mergeCell ref="G63:H63"/>
    <mergeCell ref="I63:J63"/>
    <mergeCell ref="K63:L63"/>
    <mergeCell ref="M63:N63"/>
    <mergeCell ref="B66:F66"/>
    <mergeCell ref="G66:H66"/>
    <mergeCell ref="I66:J66"/>
    <mergeCell ref="K66:L66"/>
    <mergeCell ref="M66:N66"/>
    <mergeCell ref="B65:F65"/>
    <mergeCell ref="G65:H65"/>
    <mergeCell ref="I65:J65"/>
    <mergeCell ref="K65:L65"/>
    <mergeCell ref="M65:N65"/>
    <mergeCell ref="B68:F68"/>
    <mergeCell ref="G68:H68"/>
    <mergeCell ref="I68:J68"/>
    <mergeCell ref="K68:L68"/>
    <mergeCell ref="M68:N68"/>
    <mergeCell ref="B67:F67"/>
    <mergeCell ref="G67:H67"/>
    <mergeCell ref="I67:J67"/>
    <mergeCell ref="K67:L67"/>
    <mergeCell ref="M67:N67"/>
    <mergeCell ref="B70:F70"/>
    <mergeCell ref="G70:H70"/>
    <mergeCell ref="I70:J70"/>
    <mergeCell ref="K70:L70"/>
    <mergeCell ref="M70:N70"/>
    <mergeCell ref="B69:F69"/>
    <mergeCell ref="G69:H69"/>
    <mergeCell ref="I69:J69"/>
    <mergeCell ref="K69:L69"/>
    <mergeCell ref="M69:N69"/>
    <mergeCell ref="B72:F72"/>
    <mergeCell ref="G72:H72"/>
    <mergeCell ref="I72:J72"/>
    <mergeCell ref="K72:L72"/>
    <mergeCell ref="M72:N72"/>
    <mergeCell ref="B71:F71"/>
    <mergeCell ref="G71:H71"/>
    <mergeCell ref="I71:J71"/>
    <mergeCell ref="K71:L71"/>
    <mergeCell ref="M71:N71"/>
    <mergeCell ref="B75:F75"/>
    <mergeCell ref="G75:H75"/>
    <mergeCell ref="I75:J75"/>
    <mergeCell ref="K75:L75"/>
    <mergeCell ref="M75:N75"/>
    <mergeCell ref="K74:L74"/>
    <mergeCell ref="M74:N74"/>
    <mergeCell ref="B74:J74"/>
    <mergeCell ref="B73:F73"/>
    <mergeCell ref="G73:H73"/>
    <mergeCell ref="I73:J73"/>
    <mergeCell ref="K73:L73"/>
    <mergeCell ref="M73:N73"/>
    <mergeCell ref="B77:F77"/>
    <mergeCell ref="G77:H77"/>
    <mergeCell ref="I77:J77"/>
    <mergeCell ref="K77:L77"/>
    <mergeCell ref="M77:N77"/>
    <mergeCell ref="B76:F76"/>
    <mergeCell ref="G76:H76"/>
    <mergeCell ref="I76:J76"/>
    <mergeCell ref="K76:L76"/>
    <mergeCell ref="M76:N76"/>
    <mergeCell ref="B79:F79"/>
    <mergeCell ref="G79:H79"/>
    <mergeCell ref="I79:J79"/>
    <mergeCell ref="K79:L79"/>
    <mergeCell ref="M79:N79"/>
    <mergeCell ref="B78:F78"/>
    <mergeCell ref="G78:H78"/>
    <mergeCell ref="I78:J78"/>
    <mergeCell ref="K78:L78"/>
    <mergeCell ref="M78:N78"/>
    <mergeCell ref="B81:F81"/>
    <mergeCell ref="G81:H81"/>
    <mergeCell ref="I81:J81"/>
    <mergeCell ref="K81:L81"/>
    <mergeCell ref="M81:N81"/>
    <mergeCell ref="B80:F80"/>
    <mergeCell ref="G80:H80"/>
    <mergeCell ref="I80:J80"/>
    <mergeCell ref="K80:L80"/>
    <mergeCell ref="M80:N80"/>
    <mergeCell ref="B83:F83"/>
    <mergeCell ref="G83:H83"/>
    <mergeCell ref="I83:J83"/>
    <mergeCell ref="K83:L83"/>
    <mergeCell ref="M83:N83"/>
    <mergeCell ref="B82:F82"/>
    <mergeCell ref="G82:H82"/>
    <mergeCell ref="I82:J82"/>
    <mergeCell ref="K82:L82"/>
    <mergeCell ref="M82:N82"/>
    <mergeCell ref="B85:F85"/>
    <mergeCell ref="G85:H85"/>
    <mergeCell ref="I85:J85"/>
    <mergeCell ref="K85:L85"/>
    <mergeCell ref="M85:N85"/>
    <mergeCell ref="B84:F84"/>
    <mergeCell ref="G84:H84"/>
    <mergeCell ref="I84:J84"/>
    <mergeCell ref="K84:L84"/>
    <mergeCell ref="M84:N84"/>
    <mergeCell ref="B87:F87"/>
    <mergeCell ref="G87:H87"/>
    <mergeCell ref="I87:J87"/>
    <mergeCell ref="K87:L87"/>
    <mergeCell ref="M87:N87"/>
    <mergeCell ref="B86:F86"/>
    <mergeCell ref="G86:H86"/>
    <mergeCell ref="I86:J86"/>
    <mergeCell ref="K86:L86"/>
    <mergeCell ref="M86:N86"/>
    <mergeCell ref="B89:F89"/>
    <mergeCell ref="G89:H89"/>
    <mergeCell ref="I89:J89"/>
    <mergeCell ref="K89:L89"/>
    <mergeCell ref="M89:N89"/>
    <mergeCell ref="B88:F88"/>
    <mergeCell ref="G88:H88"/>
    <mergeCell ref="I88:J88"/>
    <mergeCell ref="K88:L88"/>
    <mergeCell ref="M88:N88"/>
    <mergeCell ref="B91:F91"/>
    <mergeCell ref="G91:H91"/>
    <mergeCell ref="I91:J91"/>
    <mergeCell ref="K91:L91"/>
    <mergeCell ref="M91:N91"/>
    <mergeCell ref="B90:F90"/>
    <mergeCell ref="G90:H90"/>
    <mergeCell ref="I90:J90"/>
    <mergeCell ref="K90:L90"/>
    <mergeCell ref="M90:N90"/>
    <mergeCell ref="B93:F93"/>
    <mergeCell ref="G93:H93"/>
    <mergeCell ref="I93:J93"/>
    <mergeCell ref="K93:L93"/>
    <mergeCell ref="M93:N93"/>
    <mergeCell ref="B92:F92"/>
    <mergeCell ref="G92:H92"/>
    <mergeCell ref="I92:J92"/>
    <mergeCell ref="K92:L92"/>
    <mergeCell ref="M92:N92"/>
    <mergeCell ref="B95:F95"/>
    <mergeCell ref="G95:H95"/>
    <mergeCell ref="I95:J95"/>
    <mergeCell ref="K95:L95"/>
    <mergeCell ref="M95:N95"/>
    <mergeCell ref="B94:F94"/>
    <mergeCell ref="G94:H94"/>
    <mergeCell ref="I94:J94"/>
    <mergeCell ref="K94:L94"/>
    <mergeCell ref="M94:N94"/>
    <mergeCell ref="B97:F97"/>
    <mergeCell ref="G97:H97"/>
    <mergeCell ref="I97:J97"/>
    <mergeCell ref="K97:L97"/>
    <mergeCell ref="M97:N97"/>
    <mergeCell ref="B96:F96"/>
    <mergeCell ref="G96:H96"/>
    <mergeCell ref="I96:J96"/>
    <mergeCell ref="K96:L96"/>
    <mergeCell ref="M96:N96"/>
    <mergeCell ref="B99:F99"/>
    <mergeCell ref="G99:H99"/>
    <mergeCell ref="I99:J99"/>
    <mergeCell ref="K99:L99"/>
    <mergeCell ref="M99:N99"/>
    <mergeCell ref="B98:F98"/>
    <mergeCell ref="G98:H98"/>
    <mergeCell ref="I98:J98"/>
    <mergeCell ref="K98:L98"/>
    <mergeCell ref="M98:N98"/>
    <mergeCell ref="B101:F101"/>
    <mergeCell ref="G101:H101"/>
    <mergeCell ref="I101:J101"/>
    <mergeCell ref="K101:L101"/>
    <mergeCell ref="M101:N101"/>
    <mergeCell ref="B100:F100"/>
    <mergeCell ref="G100:H100"/>
    <mergeCell ref="I100:J100"/>
    <mergeCell ref="K100:L100"/>
    <mergeCell ref="M100:N100"/>
    <mergeCell ref="B103:F103"/>
    <mergeCell ref="G103:H103"/>
    <mergeCell ref="I103:J103"/>
    <mergeCell ref="K103:L103"/>
    <mergeCell ref="M103:N103"/>
    <mergeCell ref="B102:F102"/>
    <mergeCell ref="G102:H102"/>
    <mergeCell ref="I102:J102"/>
    <mergeCell ref="K102:L102"/>
    <mergeCell ref="M102:N102"/>
    <mergeCell ref="B105:F105"/>
    <mergeCell ref="G105:H105"/>
    <mergeCell ref="I105:J105"/>
    <mergeCell ref="K105:L105"/>
    <mergeCell ref="M105:N105"/>
    <mergeCell ref="B104:F104"/>
    <mergeCell ref="G104:H104"/>
    <mergeCell ref="I104:J104"/>
    <mergeCell ref="K104:L104"/>
    <mergeCell ref="M104:N104"/>
    <mergeCell ref="B107:F107"/>
    <mergeCell ref="G107:H107"/>
    <mergeCell ref="I107:J107"/>
    <mergeCell ref="K107:L107"/>
    <mergeCell ref="M107:N107"/>
    <mergeCell ref="B106:F106"/>
    <mergeCell ref="G106:H106"/>
    <mergeCell ref="I106:J106"/>
    <mergeCell ref="K106:L106"/>
    <mergeCell ref="M106:N106"/>
    <mergeCell ref="B109:F109"/>
    <mergeCell ref="G109:H109"/>
    <mergeCell ref="I109:J109"/>
    <mergeCell ref="K109:L109"/>
    <mergeCell ref="M109:N109"/>
    <mergeCell ref="B108:F108"/>
    <mergeCell ref="G108:H108"/>
    <mergeCell ref="I108:J108"/>
    <mergeCell ref="K108:L108"/>
    <mergeCell ref="M108:N108"/>
    <mergeCell ref="B111:F111"/>
    <mergeCell ref="G111:H111"/>
    <mergeCell ref="I111:J111"/>
    <mergeCell ref="K111:L111"/>
    <mergeCell ref="M111:N111"/>
    <mergeCell ref="B110:F110"/>
    <mergeCell ref="G110:H110"/>
    <mergeCell ref="I110:J110"/>
    <mergeCell ref="K110:L110"/>
    <mergeCell ref="M110:N110"/>
    <mergeCell ref="B113:F113"/>
    <mergeCell ref="G113:H113"/>
    <mergeCell ref="I113:J113"/>
    <mergeCell ref="K113:L113"/>
    <mergeCell ref="M113:N113"/>
    <mergeCell ref="B112:F112"/>
    <mergeCell ref="G112:H112"/>
    <mergeCell ref="I112:J112"/>
    <mergeCell ref="K112:L112"/>
    <mergeCell ref="M112:N112"/>
    <mergeCell ref="B115:F115"/>
    <mergeCell ref="G115:H115"/>
    <mergeCell ref="I115:J115"/>
    <mergeCell ref="K115:L115"/>
    <mergeCell ref="M115:N115"/>
    <mergeCell ref="B114:F114"/>
    <mergeCell ref="G114:H114"/>
    <mergeCell ref="I114:J114"/>
    <mergeCell ref="K114:L114"/>
    <mergeCell ref="M114:N114"/>
    <mergeCell ref="B117:F117"/>
    <mergeCell ref="G117:H117"/>
    <mergeCell ref="I117:J117"/>
    <mergeCell ref="K117:L117"/>
    <mergeCell ref="M117:N117"/>
    <mergeCell ref="B116:F116"/>
    <mergeCell ref="G116:H116"/>
    <mergeCell ref="I116:J116"/>
    <mergeCell ref="K116:L116"/>
    <mergeCell ref="M116:N116"/>
    <mergeCell ref="B119:F119"/>
    <mergeCell ref="G119:H119"/>
    <mergeCell ref="I119:J119"/>
    <mergeCell ref="K119:L119"/>
    <mergeCell ref="M119:N119"/>
    <mergeCell ref="B118:F118"/>
    <mergeCell ref="G118:H118"/>
    <mergeCell ref="I118:J118"/>
    <mergeCell ref="K118:L118"/>
    <mergeCell ref="M118:N118"/>
    <mergeCell ref="B121:F121"/>
    <mergeCell ref="G121:H121"/>
    <mergeCell ref="I121:J121"/>
    <mergeCell ref="K121:L121"/>
    <mergeCell ref="M121:N121"/>
    <mergeCell ref="B120:F120"/>
    <mergeCell ref="G120:H120"/>
    <mergeCell ref="I120:J120"/>
    <mergeCell ref="K120:L120"/>
    <mergeCell ref="M120:N120"/>
    <mergeCell ref="B123:F123"/>
    <mergeCell ref="G123:H123"/>
    <mergeCell ref="I123:J123"/>
    <mergeCell ref="K123:L123"/>
    <mergeCell ref="M123:N123"/>
    <mergeCell ref="B122:F122"/>
    <mergeCell ref="G122:H122"/>
    <mergeCell ref="I122:J122"/>
    <mergeCell ref="K122:L122"/>
    <mergeCell ref="M122:N122"/>
    <mergeCell ref="B125:F125"/>
    <mergeCell ref="G125:H125"/>
    <mergeCell ref="I125:J125"/>
    <mergeCell ref="K125:L125"/>
    <mergeCell ref="M125:N125"/>
    <mergeCell ref="B124:F124"/>
    <mergeCell ref="G124:H124"/>
    <mergeCell ref="I124:J124"/>
    <mergeCell ref="K124:L124"/>
    <mergeCell ref="M124:N124"/>
    <mergeCell ref="B127:F127"/>
    <mergeCell ref="G127:H127"/>
    <mergeCell ref="I127:J127"/>
    <mergeCell ref="K127:L127"/>
    <mergeCell ref="M127:N127"/>
    <mergeCell ref="B126:F126"/>
    <mergeCell ref="G126:H126"/>
    <mergeCell ref="I126:J126"/>
    <mergeCell ref="K126:L126"/>
    <mergeCell ref="M126:N126"/>
    <mergeCell ref="B129:F129"/>
    <mergeCell ref="G129:H129"/>
    <mergeCell ref="I129:J129"/>
    <mergeCell ref="K129:L129"/>
    <mergeCell ref="M129:N129"/>
    <mergeCell ref="B128:F128"/>
    <mergeCell ref="G128:H128"/>
    <mergeCell ref="I128:J128"/>
    <mergeCell ref="K128:L128"/>
    <mergeCell ref="M128:N128"/>
    <mergeCell ref="B131:F131"/>
    <mergeCell ref="G131:H131"/>
    <mergeCell ref="I131:J131"/>
    <mergeCell ref="K131:L131"/>
    <mergeCell ref="M131:N131"/>
    <mergeCell ref="B130:F130"/>
    <mergeCell ref="G130:H130"/>
    <mergeCell ref="I130:J130"/>
    <mergeCell ref="K130:L130"/>
    <mergeCell ref="M130:N130"/>
    <mergeCell ref="B133:F133"/>
    <mergeCell ref="G133:H133"/>
    <mergeCell ref="I133:J133"/>
    <mergeCell ref="K133:L133"/>
    <mergeCell ref="M133:N133"/>
    <mergeCell ref="B132:F132"/>
    <mergeCell ref="G132:H132"/>
    <mergeCell ref="I132:J132"/>
    <mergeCell ref="K132:L132"/>
    <mergeCell ref="M132:N1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2026-05-27T10:03:06Z</cp:lastPrinted>
  <dcterms:created xsi:type="dcterms:W3CDTF">2022-08-12T12:51:27Z</dcterms:created>
  <dcterms:modified xsi:type="dcterms:W3CDTF">2026-05-27T10:22:15Z</dcterms:modified>
</cp:coreProperties>
</file>